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9320" windowHeight="14505"/>
  </bookViews>
  <sheets>
    <sheet name="Приложение №5" sheetId="2" r:id="rId1"/>
  </sheets>
  <definedNames>
    <definedName name="_xlnm._FilterDatabase" localSheetId="0" hidden="1">'Приложение №5'!$A$10:$P$10</definedName>
    <definedName name="_xlnm.Print_Titles" localSheetId="0">'Приложение №5'!$10:$10</definedName>
  </definedNames>
  <calcPr calcId="145621"/>
</workbook>
</file>

<file path=xl/calcChain.xml><?xml version="1.0" encoding="utf-8"?>
<calcChain xmlns="http://schemas.openxmlformats.org/spreadsheetml/2006/main">
  <c r="O60" i="2" l="1"/>
  <c r="P60" i="2"/>
  <c r="Q60" i="2"/>
  <c r="R60" i="2"/>
  <c r="N60" i="2"/>
  <c r="O67" i="2"/>
  <c r="P67" i="2"/>
  <c r="Q67" i="2"/>
  <c r="R67" i="2"/>
  <c r="N67" i="2"/>
  <c r="R68" i="2"/>
  <c r="O56" i="2" l="1"/>
  <c r="P56" i="2"/>
  <c r="Q56" i="2"/>
  <c r="N56" i="2"/>
  <c r="R58" i="2"/>
  <c r="O75" i="2" l="1"/>
  <c r="P75" i="2"/>
  <c r="Q75" i="2"/>
  <c r="N75" i="2"/>
  <c r="R76" i="2"/>
  <c r="R75" i="2" s="1"/>
  <c r="O71" i="2"/>
  <c r="P71" i="2"/>
  <c r="Q71" i="2"/>
  <c r="N71" i="2"/>
  <c r="R72" i="2"/>
  <c r="R71" i="2" s="1"/>
  <c r="R70" i="2" l="1"/>
  <c r="R69" i="2" s="1"/>
  <c r="O69" i="2"/>
  <c r="O70" i="2"/>
  <c r="P70" i="2"/>
  <c r="P69" i="2" s="1"/>
  <c r="Q70" i="2"/>
  <c r="Q69" i="2" s="1"/>
  <c r="N70" i="2"/>
  <c r="N69" i="2" s="1"/>
  <c r="Q16" i="2" l="1"/>
  <c r="R57" i="2" l="1"/>
  <c r="O32" i="2" l="1"/>
  <c r="P32" i="2"/>
  <c r="Q32" i="2"/>
  <c r="N32" i="2"/>
  <c r="R38" i="2"/>
  <c r="O18" i="2"/>
  <c r="P18" i="2"/>
  <c r="Q18" i="2"/>
  <c r="N18" i="2"/>
  <c r="R23" i="2"/>
  <c r="R35" i="2" l="1"/>
  <c r="R66" i="2" l="1"/>
  <c r="O16" i="2" l="1"/>
  <c r="P16" i="2"/>
  <c r="N16" i="2"/>
  <c r="R22" i="2" l="1"/>
  <c r="R21" i="2" l="1"/>
  <c r="R47" i="2" l="1"/>
  <c r="Q46" i="2"/>
  <c r="P46" i="2"/>
  <c r="O46" i="2"/>
  <c r="N46" i="2"/>
  <c r="R46" i="2" l="1"/>
  <c r="R59" i="2"/>
  <c r="R56" i="2" s="1"/>
  <c r="R62" i="2"/>
  <c r="R64" i="2"/>
  <c r="R50" i="2"/>
  <c r="R51" i="2"/>
  <c r="R52" i="2"/>
  <c r="R54" i="2"/>
  <c r="R45" i="2"/>
  <c r="R42" i="2"/>
  <c r="R14" i="2"/>
  <c r="R17" i="2"/>
  <c r="R16" i="2" s="1"/>
  <c r="R19" i="2"/>
  <c r="R20" i="2"/>
  <c r="R26" i="2"/>
  <c r="R29" i="2"/>
  <c r="R31" i="2"/>
  <c r="R33" i="2"/>
  <c r="R34" i="2"/>
  <c r="R36" i="2"/>
  <c r="R37" i="2"/>
  <c r="R32" i="2" l="1"/>
  <c r="R18" i="2"/>
  <c r="O13" i="2"/>
  <c r="O12" i="2" s="1"/>
  <c r="P13" i="2"/>
  <c r="P12" i="2" s="1"/>
  <c r="Q13" i="2"/>
  <c r="Q12" i="2" s="1"/>
  <c r="O25" i="2"/>
  <c r="O24" i="2" s="1"/>
  <c r="P25" i="2"/>
  <c r="P24" i="2" s="1"/>
  <c r="Q25" i="2"/>
  <c r="Q24" i="2" s="1"/>
  <c r="O28" i="2"/>
  <c r="P28" i="2"/>
  <c r="Q28" i="2"/>
  <c r="Q27" i="2" s="1"/>
  <c r="O30" i="2"/>
  <c r="P30" i="2"/>
  <c r="Q30" i="2"/>
  <c r="O41" i="2"/>
  <c r="O40" i="2" s="1"/>
  <c r="O39" i="2" s="1"/>
  <c r="P41" i="2"/>
  <c r="P40" i="2" s="1"/>
  <c r="P39" i="2" s="1"/>
  <c r="Q41" i="2"/>
  <c r="Q40" i="2" s="1"/>
  <c r="Q39" i="2" s="1"/>
  <c r="O44" i="2"/>
  <c r="O43" i="2" s="1"/>
  <c r="P44" i="2"/>
  <c r="P43" i="2" s="1"/>
  <c r="Q44" i="2"/>
  <c r="Q43" i="2" s="1"/>
  <c r="O49" i="2"/>
  <c r="P49" i="2"/>
  <c r="Q49" i="2"/>
  <c r="O53" i="2"/>
  <c r="P53" i="2"/>
  <c r="Q53" i="2"/>
  <c r="O61" i="2"/>
  <c r="P61" i="2"/>
  <c r="Q61" i="2"/>
  <c r="O63" i="2"/>
  <c r="P63" i="2"/>
  <c r="Q63" i="2"/>
  <c r="O65" i="2"/>
  <c r="P65" i="2"/>
  <c r="Q65" i="2"/>
  <c r="O74" i="2"/>
  <c r="O73" i="2" s="1"/>
  <c r="P74" i="2"/>
  <c r="P73" i="2" s="1"/>
  <c r="Q74" i="2"/>
  <c r="Q73" i="2" s="1"/>
  <c r="O48" i="2" l="1"/>
  <c r="O27" i="2"/>
  <c r="P48" i="2"/>
  <c r="P27" i="2"/>
  <c r="O55" i="2"/>
  <c r="P55" i="2"/>
  <c r="Q15" i="2"/>
  <c r="P15" i="2"/>
  <c r="O15" i="2"/>
  <c r="Q48" i="2"/>
  <c r="O77" i="2" l="1"/>
  <c r="P11" i="2"/>
  <c r="P77" i="2" s="1"/>
  <c r="O11" i="2"/>
  <c r="Q55" i="2"/>
  <c r="Q11" i="2"/>
  <c r="N28" i="2"/>
  <c r="N30" i="2"/>
  <c r="R30" i="2" s="1"/>
  <c r="N13" i="2"/>
  <c r="N25" i="2"/>
  <c r="N41" i="2"/>
  <c r="N44" i="2"/>
  <c r="N43" i="2" s="1"/>
  <c r="N49" i="2"/>
  <c r="R49" i="2" s="1"/>
  <c r="N53" i="2"/>
  <c r="R53" i="2" s="1"/>
  <c r="N61" i="2"/>
  <c r="R61" i="2" s="1"/>
  <c r="N63" i="2"/>
  <c r="R63" i="2" s="1"/>
  <c r="N65" i="2"/>
  <c r="R65" i="2" s="1"/>
  <c r="N74" i="2"/>
  <c r="Q77" i="2" l="1"/>
  <c r="R28" i="2"/>
  <c r="R27" i="2" s="1"/>
  <c r="N27" i="2"/>
  <c r="N73" i="2"/>
  <c r="R74" i="2"/>
  <c r="N40" i="2"/>
  <c r="R41" i="2"/>
  <c r="R40" i="2" s="1"/>
  <c r="N24" i="2"/>
  <c r="R24" i="2" s="1"/>
  <c r="R25" i="2"/>
  <c r="R44" i="2"/>
  <c r="R43" i="2" s="1"/>
  <c r="N12" i="2"/>
  <c r="R12" i="2" s="1"/>
  <c r="R13" i="2"/>
  <c r="N15" i="2"/>
  <c r="R15" i="2" s="1"/>
  <c r="N48" i="2"/>
  <c r="R48" i="2" s="1"/>
  <c r="R73" i="2" l="1"/>
  <c r="N39" i="2"/>
  <c r="R39" i="2" s="1"/>
  <c r="N55" i="2"/>
  <c r="R55" i="2" s="1"/>
  <c r="N11" i="2"/>
  <c r="R11" i="2" s="1"/>
  <c r="N77" i="2" l="1"/>
  <c r="R77" i="2"/>
</calcChain>
</file>

<file path=xl/sharedStrings.xml><?xml version="1.0" encoding="utf-8"?>
<sst xmlns="http://schemas.openxmlformats.org/spreadsheetml/2006/main" count="402" uniqueCount="184">
  <si>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</si>
  <si>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</si>
  <si>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</si>
  <si>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</si>
  <si>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</si>
  <si>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</si>
  <si>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</si>
  <si>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</si>
  <si>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</si>
  <si>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</si>
  <si>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</si>
  <si>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</si>
  <si>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</si>
  <si>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</si>
  <si>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</si>
  <si>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</si>
  <si>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</si>
  <si>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</si>
  <si>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</si>
  <si>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</si>
  <si>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</si>
  <si>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</si>
  <si>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</si>
  <si>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</si>
  <si>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</si>
  <si>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</si>
  <si>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</si>
  <si>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</si>
  <si>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</si>
  <si>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</si>
  <si>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</si>
  <si>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</si>
  <si>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</si>
  <si>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</si>
  <si>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</si>
  <si>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</si>
  <si>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</si>
  <si>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</si>
  <si>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</si>
  <si>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</si>
  <si>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</si>
  <si>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</si>
  <si>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</si>
  <si>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</si>
  <si>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</si>
  <si>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</si>
  <si>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</si>
  <si>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</si>
  <si>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</si>
  <si>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</si>
  <si>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</si>
  <si>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</si>
  <si>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</si>
  <si>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</si>
  <si>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</si>
  <si>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</si>
  <si>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</si>
  <si>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</si>
  <si>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</si>
  <si>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</si>
  <si>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</si>
  <si>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</si>
  <si>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</si>
  <si>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</si>
  <si>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</si>
  <si>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</si>
  <si>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</si>
  <si>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</si>
  <si>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</si>
  <si>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</si>
  <si>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</si>
  <si>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</si>
  <si>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</si>
  <si>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</si>
  <si>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</si>
  <si>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</si>
  <si>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</si>
  <si>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</si>
  <si>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</si>
  <si>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</si>
  <si>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</si>
  <si>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</si>
  <si>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</si>
  <si>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</si>
  <si>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</si>
  <si>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</si>
  <si>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</si>
  <si>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</si>
  <si>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</si>
  <si>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</si>
  <si>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</si>
  <si>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</si>
  <si>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</si>
  <si>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</si>
  <si>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</si>
  <si>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</si>
  <si>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</si>
  <si>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</si>
  <si>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</si>
  <si>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</si>
  <si>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</si>
  <si>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</si>
  <si>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</si>
  <si>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</si>
  <si>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</si>
  <si>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</si>
  <si>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</si>
  <si>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</si>
  <si>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</si>
  <si>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</si>
  <si>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</si>
  <si>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</si>
  <si>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</si>
  <si>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</si>
  <si>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</si>
  <si>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</si>
  <si>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</si>
  <si>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</si>
  <si>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</si>
  <si>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</si>
  <si>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</si>
  <si>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</si>
  <si>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</si>
  <si>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</si>
  <si>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</si>
  <si>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</si>
  <si>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</si>
  <si>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</si>
  <si>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</si>
  <si>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</si>
  <si>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</si>
  <si>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</si>
  <si>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852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</si>
  <si>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</si>
  <si>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</si>
  <si>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</si>
  <si>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</si>
  <si>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</si>
  <si>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Отклонения</t>
  </si>
  <si>
    <t>к решению Совета депутатов</t>
  </si>
  <si>
    <t>Уточнено</t>
  </si>
  <si>
    <t>3.2</t>
  </si>
  <si>
    <t>3.2.1</t>
  </si>
  <si>
    <t>14</t>
  </si>
  <si>
    <t>0900795</t>
  </si>
  <si>
    <t>Другие вопросы в области национальной безопасности и правоохранительной деятельности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</si>
  <si>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</si>
  <si>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1.4.4</t>
  </si>
  <si>
    <t>1.4.4.1</t>
  </si>
  <si>
    <t>1.4.4.2</t>
  </si>
  <si>
    <t>1.4.4.3</t>
  </si>
  <si>
    <t>851</t>
  </si>
  <si>
    <t>Уплата налога на имущество организаций и земельного налога</t>
  </si>
  <si>
    <t>1.4.4.5</t>
  </si>
  <si>
    <t>1.2.2.3</t>
  </si>
  <si>
    <t>1.2.2.4</t>
  </si>
  <si>
    <t>242</t>
  </si>
  <si>
    <t>1.2.2.5</t>
  </si>
  <si>
    <t>Уплата иных платежей</t>
  </si>
  <si>
    <t>853</t>
  </si>
  <si>
    <t>1.4.4.6</t>
  </si>
  <si>
    <t>5.1.2</t>
  </si>
  <si>
    <t>Реализация мероприятий подпрограммы "Содействие развитию жилищного строительства"  муниципальной программы  «Доступное жилье - жителям Нефтеюганского района на 2014-2020 годы»</t>
  </si>
  <si>
    <t>0007</t>
  </si>
  <si>
    <t>07</t>
  </si>
  <si>
    <t>Образование</t>
  </si>
  <si>
    <t>7.1</t>
  </si>
  <si>
    <t>7.1.1</t>
  </si>
  <si>
    <t>Молодежная политика и оздоровление детей</t>
  </si>
  <si>
    <t>Проведение мероприятий для детей и молодежи</t>
  </si>
  <si>
    <t>5030431</t>
  </si>
  <si>
    <t>6.1.1.1</t>
  </si>
  <si>
    <t>7.1.1.1</t>
  </si>
  <si>
    <t xml:space="preserve">Межбюджетные трансферты </t>
  </si>
  <si>
    <t>Утверждено РСД от 22.10.15 №131</t>
  </si>
  <si>
    <t>Приложение 2</t>
  </si>
  <si>
    <t>сельского поселения Сентябрьский</t>
  </si>
  <si>
    <t>5.1.3</t>
  </si>
  <si>
    <t>1600025</t>
  </si>
  <si>
    <t>от 24.11.2015  №133</t>
  </si>
  <si>
    <t>5.2.4</t>
  </si>
  <si>
    <t>5.2.4.1</t>
  </si>
  <si>
    <t xml:space="preserve">Реализация мероприятий подпрограммы "Развитие жилищно-коммунального комплекса и повышение энергетической эффективности в муниципальном образовании Нефтеюганский район на 2014-2020 годах» </t>
  </si>
  <si>
    <t>0922125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</si>
</sst>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3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1" fillId="0" borderId="0" xfId="1" applyFont="1"/>
    <xf numFmtId="0" fontId="2" fillId="0" borderId="0" xfId="1" applyFont="1"/>
    <xf numFmtId="0" fontId="1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2" fillId="0" borderId="2" xfId="1" applyFont="1" applyFill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wrapText="1"/>
      <protection hidden="1"/>
    </xf>
    <xf numFmtId="165" fontId="3" fillId="0" borderId="1" xfId="1" applyNumberFormat="1" applyFont="1" applyFill="1" applyBorder="1" applyAlignment="1" applyProtection="1">
      <alignment horizont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5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167" fontId="4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167" fontId="6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7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showGridLines="0" tabSelected="1" view="pageBreakPreview" topLeftCell="B58" zoomScaleNormal="75" zoomScaleSheetLayoutView="100" workbookViewId="0">
      <selection activeCell="J68" sqref="J68"/>
    </sheetView>
  </sheetViews>
  <sheetFormatPr defaultRowHeight="12.75" x14ac:dyDescent="0.2"/>
  <cols>
    <col min="1" max="1" width="0" style="4" hidden="1" customWidth="1"/>
    <col min="2" max="2" width="9.140625" style="4"/>
    <col min="3" max="6" width="0" style="4" hidden="1" customWidth="1"/>
    <col min="7" max="7" width="69" style="4" customWidth="1"/>
    <col min="8" max="9" width="5" style="4" customWidth="1"/>
    <col min="10" max="10" width="11.28515625" style="4" customWidth="1"/>
    <col min="11" max="11" width="10.42578125" style="4" customWidth="1"/>
    <col min="12" max="13" width="0" style="4" hidden="1" customWidth="1"/>
    <col min="14" max="14" width="17.85546875" style="4" customWidth="1"/>
    <col min="15" max="15" width="0" style="4" hidden="1" customWidth="1"/>
    <col min="16" max="16" width="0.85546875" style="4" hidden="1" customWidth="1"/>
    <col min="17" max="18" width="17.5703125" style="4" customWidth="1"/>
    <col min="19" max="19" width="3.85546875" style="4" customWidth="1"/>
    <col min="20" max="16384" width="9.140625" style="4"/>
  </cols>
  <sheetData>
    <row r="1" spans="1:18" ht="15" x14ac:dyDescent="0.2">
      <c r="Q1" s="5" t="s">
        <v>175</v>
      </c>
    </row>
    <row r="2" spans="1:18" ht="15" x14ac:dyDescent="0.2">
      <c r="Q2" s="5" t="s">
        <v>139</v>
      </c>
    </row>
    <row r="3" spans="1:18" ht="15" x14ac:dyDescent="0.2">
      <c r="Q3" s="5" t="s">
        <v>176</v>
      </c>
    </row>
    <row r="4" spans="1:18" ht="15" x14ac:dyDescent="0.2">
      <c r="Q4" s="5" t="s">
        <v>179</v>
      </c>
    </row>
    <row r="5" spans="1:18" ht="15" customHeight="1" x14ac:dyDescent="0.2">
      <c r="A5" s="6"/>
      <c r="B5" s="6"/>
      <c r="C5" s="6"/>
      <c r="D5" s="6"/>
      <c r="E5" s="6"/>
      <c r="F5" s="6"/>
      <c r="G5" s="7"/>
      <c r="H5" s="6"/>
      <c r="I5" s="6"/>
      <c r="J5" s="6"/>
      <c r="K5" s="6"/>
      <c r="L5" s="7"/>
      <c r="M5" s="8"/>
      <c r="N5" s="6"/>
      <c r="O5" s="9"/>
      <c r="P5" s="9"/>
      <c r="R5" s="6"/>
    </row>
    <row r="6" spans="1:18" ht="29.25" customHeight="1" x14ac:dyDescent="0.2">
      <c r="A6" s="6"/>
      <c r="B6" s="99" t="s">
        <v>23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ht="15" customHeight="1" x14ac:dyDescent="0.2">
      <c r="A7" s="6"/>
      <c r="B7" s="6"/>
      <c r="C7" s="6"/>
      <c r="D7" s="6"/>
      <c r="E7" s="6"/>
      <c r="F7" s="6"/>
      <c r="G7" s="7"/>
      <c r="H7" s="6"/>
      <c r="I7" s="6"/>
      <c r="J7" s="6"/>
      <c r="K7" s="6"/>
      <c r="L7" s="7"/>
      <c r="M7" s="9"/>
      <c r="N7" s="6"/>
      <c r="O7" s="9"/>
      <c r="P7" s="9"/>
      <c r="R7" s="6"/>
    </row>
    <row r="8" spans="1:18" ht="16.5" customHeight="1" x14ac:dyDescent="0.2">
      <c r="A8" s="6"/>
      <c r="B8" s="101" t="s">
        <v>124</v>
      </c>
      <c r="C8" s="101"/>
      <c r="D8" s="10"/>
      <c r="E8" s="10"/>
      <c r="F8" s="110" t="s">
        <v>120</v>
      </c>
      <c r="G8" s="101" t="s">
        <v>123</v>
      </c>
      <c r="H8" s="101" t="s">
        <v>122</v>
      </c>
      <c r="I8" s="101" t="s">
        <v>121</v>
      </c>
      <c r="J8" s="101" t="s">
        <v>120</v>
      </c>
      <c r="K8" s="101" t="s">
        <v>119</v>
      </c>
      <c r="L8" s="3"/>
      <c r="M8" s="2"/>
      <c r="N8" s="105" t="s">
        <v>174</v>
      </c>
      <c r="O8" s="1"/>
      <c r="P8" s="9"/>
      <c r="Q8" s="97" t="s">
        <v>138</v>
      </c>
      <c r="R8" s="102" t="s">
        <v>140</v>
      </c>
    </row>
    <row r="9" spans="1:18" ht="38.25" customHeight="1" x14ac:dyDescent="0.2">
      <c r="A9" s="11"/>
      <c r="B9" s="102"/>
      <c r="C9" s="102"/>
      <c r="D9" s="12" t="s">
        <v>118</v>
      </c>
      <c r="E9" s="12" t="s">
        <v>117</v>
      </c>
      <c r="F9" s="105"/>
      <c r="G9" s="102"/>
      <c r="H9" s="102"/>
      <c r="I9" s="102"/>
      <c r="J9" s="102"/>
      <c r="K9" s="102"/>
      <c r="L9" s="13" t="s">
        <v>116</v>
      </c>
      <c r="M9" s="14" t="s">
        <v>115</v>
      </c>
      <c r="N9" s="106"/>
      <c r="O9" s="15"/>
      <c r="P9" s="1"/>
      <c r="Q9" s="98"/>
      <c r="R9" s="107"/>
    </row>
    <row r="10" spans="1:18" ht="16.5" customHeight="1" x14ac:dyDescent="0.2">
      <c r="A10" s="11"/>
      <c r="B10" s="12">
        <v>1</v>
      </c>
      <c r="C10" s="12"/>
      <c r="D10" s="16"/>
      <c r="E10" s="16"/>
      <c r="F10" s="12">
        <v>6</v>
      </c>
      <c r="G10" s="12">
        <v>2</v>
      </c>
      <c r="H10" s="12">
        <v>3</v>
      </c>
      <c r="I10" s="12">
        <v>4</v>
      </c>
      <c r="J10" s="12">
        <v>5</v>
      </c>
      <c r="K10" s="12">
        <v>6</v>
      </c>
      <c r="L10" s="17">
        <v>11</v>
      </c>
      <c r="M10" s="18"/>
      <c r="N10" s="17">
        <v>7</v>
      </c>
      <c r="O10" s="15"/>
      <c r="P10" s="1"/>
      <c r="Q10" s="19">
        <v>8</v>
      </c>
      <c r="R10" s="17">
        <v>9</v>
      </c>
    </row>
    <row r="11" spans="1:18" ht="16.5" customHeight="1" x14ac:dyDescent="0.25">
      <c r="A11" s="11"/>
      <c r="B11" s="20" t="s">
        <v>114</v>
      </c>
      <c r="C11" s="21"/>
      <c r="D11" s="21"/>
      <c r="E11" s="21"/>
      <c r="F11" s="20"/>
      <c r="G11" s="22" t="s">
        <v>113</v>
      </c>
      <c r="H11" s="20" t="s">
        <v>24</v>
      </c>
      <c r="I11" s="20" t="s">
        <v>125</v>
      </c>
      <c r="J11" s="20" t="s">
        <v>125</v>
      </c>
      <c r="K11" s="23" t="s">
        <v>125</v>
      </c>
      <c r="L11" s="24"/>
      <c r="M11" s="25">
        <v>487586481.38</v>
      </c>
      <c r="N11" s="26">
        <f>N12+N15+N24+N27</f>
        <v>16439.490170000001</v>
      </c>
      <c r="O11" s="26">
        <f t="shared" ref="O11:Q11" si="0">O12+O15+O24+O27</f>
        <v>481708</v>
      </c>
      <c r="P11" s="26">
        <f t="shared" si="0"/>
        <v>0</v>
      </c>
      <c r="Q11" s="80">
        <f t="shared" si="0"/>
        <v>362.60834999999997</v>
      </c>
      <c r="R11" s="26">
        <f>N11+Q11</f>
        <v>16802.09852</v>
      </c>
    </row>
    <row r="12" spans="1:18" ht="29.25" customHeight="1" x14ac:dyDescent="0.2">
      <c r="A12" s="11"/>
      <c r="B12" s="27" t="s">
        <v>112</v>
      </c>
      <c r="C12" s="103"/>
      <c r="D12" s="103"/>
      <c r="E12" s="103"/>
      <c r="F12" s="104"/>
      <c r="G12" s="28" t="s">
        <v>111</v>
      </c>
      <c r="H12" s="27" t="s">
        <v>24</v>
      </c>
      <c r="I12" s="27" t="s">
        <v>25</v>
      </c>
      <c r="J12" s="27" t="s">
        <v>125</v>
      </c>
      <c r="K12" s="29" t="s">
        <v>125</v>
      </c>
      <c r="L12" s="30"/>
      <c r="M12" s="31">
        <v>4189188.77</v>
      </c>
      <c r="N12" s="32">
        <f>N13</f>
        <v>1645</v>
      </c>
      <c r="O12" s="32">
        <f t="shared" ref="O12:Q12" si="1">O13</f>
        <v>30100</v>
      </c>
      <c r="P12" s="32">
        <f t="shared" si="1"/>
        <v>0</v>
      </c>
      <c r="Q12" s="81">
        <f t="shared" si="1"/>
        <v>-18</v>
      </c>
      <c r="R12" s="32">
        <f>N12+Q12</f>
        <v>1627</v>
      </c>
    </row>
    <row r="13" spans="1:18" ht="16.5" customHeight="1" x14ac:dyDescent="0.2">
      <c r="A13" s="11"/>
      <c r="B13" s="33" t="s">
        <v>110</v>
      </c>
      <c r="C13" s="95"/>
      <c r="D13" s="95"/>
      <c r="E13" s="95"/>
      <c r="F13" s="96"/>
      <c r="G13" s="34" t="s">
        <v>109</v>
      </c>
      <c r="H13" s="35" t="s">
        <v>24</v>
      </c>
      <c r="I13" s="35" t="s">
        <v>25</v>
      </c>
      <c r="J13" s="33" t="s">
        <v>107</v>
      </c>
      <c r="K13" s="36" t="s">
        <v>125</v>
      </c>
      <c r="L13" s="37"/>
      <c r="M13" s="38">
        <v>4189188.77</v>
      </c>
      <c r="N13" s="39">
        <f>N14</f>
        <v>1645</v>
      </c>
      <c r="O13" s="39">
        <f t="shared" ref="O13:Q13" si="2">O14</f>
        <v>30100</v>
      </c>
      <c r="P13" s="39">
        <f t="shared" si="2"/>
        <v>0</v>
      </c>
      <c r="Q13" s="82">
        <f t="shared" si="2"/>
        <v>-18</v>
      </c>
      <c r="R13" s="39">
        <f t="shared" ref="R13:R37" si="3">N13+Q13</f>
        <v>1627</v>
      </c>
    </row>
    <row r="14" spans="1:18" ht="29.25" customHeight="1" x14ac:dyDescent="0.2">
      <c r="A14" s="11"/>
      <c r="B14" s="40" t="s">
        <v>108</v>
      </c>
      <c r="C14" s="40">
        <v>1</v>
      </c>
      <c r="D14" s="41">
        <v>100</v>
      </c>
      <c r="E14" s="41">
        <v>102</v>
      </c>
      <c r="F14" s="36" t="s">
        <v>107</v>
      </c>
      <c r="G14" s="42" t="s">
        <v>131</v>
      </c>
      <c r="H14" s="35" t="s">
        <v>24</v>
      </c>
      <c r="I14" s="35" t="s">
        <v>25</v>
      </c>
      <c r="J14" s="33" t="s">
        <v>107</v>
      </c>
      <c r="K14" s="43">
        <v>121</v>
      </c>
      <c r="L14" s="44">
        <v>30201</v>
      </c>
      <c r="M14" s="38">
        <v>4189188.77</v>
      </c>
      <c r="N14" s="39">
        <v>1645</v>
      </c>
      <c r="O14" s="45">
        <v>30100</v>
      </c>
      <c r="P14" s="1"/>
      <c r="Q14" s="78">
        <v>-18</v>
      </c>
      <c r="R14" s="39">
        <f t="shared" si="3"/>
        <v>1627</v>
      </c>
    </row>
    <row r="15" spans="1:18" ht="59.25" customHeight="1" x14ac:dyDescent="0.2">
      <c r="A15" s="11"/>
      <c r="B15" s="46" t="s">
        <v>106</v>
      </c>
      <c r="C15" s="100"/>
      <c r="D15" s="100"/>
      <c r="E15" s="100"/>
      <c r="F15" s="100"/>
      <c r="G15" s="47" t="s">
        <v>100</v>
      </c>
      <c r="H15" s="27" t="s">
        <v>24</v>
      </c>
      <c r="I15" s="27" t="s">
        <v>26</v>
      </c>
      <c r="J15" s="27" t="s">
        <v>125</v>
      </c>
      <c r="K15" s="48" t="s">
        <v>125</v>
      </c>
      <c r="L15" s="30"/>
      <c r="M15" s="31">
        <v>155212700</v>
      </c>
      <c r="N15" s="32">
        <f>N16+N18</f>
        <v>5625.3</v>
      </c>
      <c r="O15" s="32">
        <f t="shared" ref="O15:Q15" si="4">O16+O18</f>
        <v>180708</v>
      </c>
      <c r="P15" s="32">
        <f t="shared" si="4"/>
        <v>0</v>
      </c>
      <c r="Q15" s="81">
        <f t="shared" si="4"/>
        <v>18</v>
      </c>
      <c r="R15" s="32">
        <f t="shared" si="3"/>
        <v>5643.3</v>
      </c>
    </row>
    <row r="16" spans="1:18" ht="31.5" customHeight="1" x14ac:dyDescent="0.2">
      <c r="A16" s="11"/>
      <c r="B16" s="40" t="s">
        <v>105</v>
      </c>
      <c r="C16" s="95"/>
      <c r="D16" s="95"/>
      <c r="E16" s="95"/>
      <c r="F16" s="95"/>
      <c r="G16" s="42" t="s">
        <v>134</v>
      </c>
      <c r="H16" s="35" t="s">
        <v>24</v>
      </c>
      <c r="I16" s="35" t="s">
        <v>26</v>
      </c>
      <c r="J16" s="40">
        <v>5010204</v>
      </c>
      <c r="K16" s="40" t="s">
        <v>125</v>
      </c>
      <c r="L16" s="37"/>
      <c r="M16" s="38">
        <v>2467000</v>
      </c>
      <c r="N16" s="39">
        <f>N17</f>
        <v>5496.8208800000002</v>
      </c>
      <c r="O16" s="39">
        <f t="shared" ref="O16:R16" si="5">O17</f>
        <v>30208</v>
      </c>
      <c r="P16" s="39">
        <f t="shared" si="5"/>
        <v>0</v>
      </c>
      <c r="Q16" s="82">
        <f t="shared" si="5"/>
        <v>0</v>
      </c>
      <c r="R16" s="39">
        <f t="shared" si="5"/>
        <v>5496.8208800000002</v>
      </c>
    </row>
    <row r="17" spans="1:18" ht="32.25" customHeight="1" x14ac:dyDescent="0.2">
      <c r="A17" s="11"/>
      <c r="B17" s="40" t="s">
        <v>104</v>
      </c>
      <c r="C17" s="40">
        <v>1</v>
      </c>
      <c r="D17" s="41">
        <v>100</v>
      </c>
      <c r="E17" s="41">
        <v>104</v>
      </c>
      <c r="F17" s="36" t="s">
        <v>97</v>
      </c>
      <c r="G17" s="42" t="s">
        <v>131</v>
      </c>
      <c r="H17" s="35" t="s">
        <v>24</v>
      </c>
      <c r="I17" s="35" t="s">
        <v>26</v>
      </c>
      <c r="J17" s="40">
        <v>5010204</v>
      </c>
      <c r="K17" s="40">
        <v>121</v>
      </c>
      <c r="L17" s="44">
        <v>30201</v>
      </c>
      <c r="M17" s="49">
        <v>2467000</v>
      </c>
      <c r="N17" s="39">
        <v>5496.8208800000002</v>
      </c>
      <c r="O17" s="45">
        <v>30208</v>
      </c>
      <c r="P17" s="1"/>
      <c r="Q17" s="82"/>
      <c r="R17" s="39">
        <f t="shared" si="3"/>
        <v>5496.8208800000002</v>
      </c>
    </row>
    <row r="18" spans="1:18" ht="31.5" customHeight="1" x14ac:dyDescent="0.2">
      <c r="A18" s="11"/>
      <c r="B18" s="40" t="s">
        <v>136</v>
      </c>
      <c r="C18" s="95"/>
      <c r="D18" s="95"/>
      <c r="E18" s="95"/>
      <c r="F18" s="95"/>
      <c r="G18" s="42" t="s">
        <v>135</v>
      </c>
      <c r="H18" s="35" t="s">
        <v>24</v>
      </c>
      <c r="I18" s="35" t="s">
        <v>26</v>
      </c>
      <c r="J18" s="40" t="s">
        <v>102</v>
      </c>
      <c r="K18" s="40" t="s">
        <v>125</v>
      </c>
      <c r="L18" s="37"/>
      <c r="M18" s="38">
        <v>2467000</v>
      </c>
      <c r="N18" s="39">
        <f>SUM(N19:N23)</f>
        <v>128.47911999999999</v>
      </c>
      <c r="O18" s="39">
        <f t="shared" ref="O18:R18" si="6">SUM(O19:O23)</f>
        <v>150500</v>
      </c>
      <c r="P18" s="39">
        <f t="shared" si="6"/>
        <v>0</v>
      </c>
      <c r="Q18" s="39">
        <f t="shared" si="6"/>
        <v>18</v>
      </c>
      <c r="R18" s="39">
        <f t="shared" si="6"/>
        <v>146.47912000000002</v>
      </c>
    </row>
    <row r="19" spans="1:18" ht="29.25" customHeight="1" x14ac:dyDescent="0.2">
      <c r="A19" s="11"/>
      <c r="B19" s="40" t="s">
        <v>103</v>
      </c>
      <c r="C19" s="40">
        <v>1</v>
      </c>
      <c r="D19" s="41">
        <v>100</v>
      </c>
      <c r="E19" s="41">
        <v>104</v>
      </c>
      <c r="F19" s="36" t="s">
        <v>96</v>
      </c>
      <c r="G19" s="42" t="s">
        <v>130</v>
      </c>
      <c r="H19" s="35" t="s">
        <v>24</v>
      </c>
      <c r="I19" s="35" t="s">
        <v>26</v>
      </c>
      <c r="J19" s="40" t="s">
        <v>102</v>
      </c>
      <c r="K19" s="40">
        <v>122</v>
      </c>
      <c r="L19" s="44">
        <v>30201</v>
      </c>
      <c r="M19" s="49">
        <v>735300</v>
      </c>
      <c r="N19" s="39">
        <v>8.6</v>
      </c>
      <c r="O19" s="45">
        <v>30100</v>
      </c>
      <c r="P19" s="1"/>
      <c r="Q19" s="82">
        <v>12</v>
      </c>
      <c r="R19" s="39">
        <f t="shared" si="3"/>
        <v>20.6</v>
      </c>
    </row>
    <row r="20" spans="1:18" ht="29.25" customHeight="1" x14ac:dyDescent="0.2">
      <c r="A20" s="11"/>
      <c r="B20" s="40" t="s">
        <v>137</v>
      </c>
      <c r="C20" s="40">
        <v>1</v>
      </c>
      <c r="D20" s="41">
        <v>100</v>
      </c>
      <c r="E20" s="41">
        <v>104</v>
      </c>
      <c r="F20" s="36" t="s">
        <v>96</v>
      </c>
      <c r="G20" s="42" t="s">
        <v>127</v>
      </c>
      <c r="H20" s="35" t="s">
        <v>24</v>
      </c>
      <c r="I20" s="35" t="s">
        <v>26</v>
      </c>
      <c r="J20" s="40" t="s">
        <v>102</v>
      </c>
      <c r="K20" s="40" t="s">
        <v>27</v>
      </c>
      <c r="L20" s="44">
        <v>30201</v>
      </c>
      <c r="M20" s="49">
        <v>3900</v>
      </c>
      <c r="N20" s="39">
        <v>20.3</v>
      </c>
      <c r="O20" s="45">
        <v>30100</v>
      </c>
      <c r="P20" s="1"/>
      <c r="Q20" s="82">
        <v>6</v>
      </c>
      <c r="R20" s="39">
        <f t="shared" si="3"/>
        <v>26.3</v>
      </c>
    </row>
    <row r="21" spans="1:18" ht="17.25" customHeight="1" x14ac:dyDescent="0.2">
      <c r="A21" s="11"/>
      <c r="B21" s="76" t="s">
        <v>154</v>
      </c>
      <c r="C21" s="76">
        <v>1</v>
      </c>
      <c r="D21" s="41">
        <v>100</v>
      </c>
      <c r="E21" s="41">
        <v>113</v>
      </c>
      <c r="F21" s="36" t="s">
        <v>84</v>
      </c>
      <c r="G21" s="42" t="s">
        <v>152</v>
      </c>
      <c r="H21" s="35" t="s">
        <v>24</v>
      </c>
      <c r="I21" s="76" t="s">
        <v>26</v>
      </c>
      <c r="J21" s="76" t="s">
        <v>102</v>
      </c>
      <c r="K21" s="76" t="s">
        <v>151</v>
      </c>
      <c r="L21" s="44">
        <v>30201</v>
      </c>
      <c r="M21" s="49">
        <v>159000</v>
      </c>
      <c r="N21" s="39">
        <v>29.779119999999999</v>
      </c>
      <c r="O21" s="45">
        <v>30100</v>
      </c>
      <c r="P21" s="1"/>
      <c r="Q21" s="82"/>
      <c r="R21" s="39">
        <f t="shared" ref="R21" si="7">N21+Q21</f>
        <v>29.779119999999999</v>
      </c>
    </row>
    <row r="22" spans="1:18" ht="17.25" customHeight="1" x14ac:dyDescent="0.2">
      <c r="A22" s="11"/>
      <c r="B22" s="76" t="s">
        <v>155</v>
      </c>
      <c r="C22" s="76">
        <v>1</v>
      </c>
      <c r="D22" s="41">
        <v>100</v>
      </c>
      <c r="E22" s="41">
        <v>113</v>
      </c>
      <c r="F22" s="36" t="s">
        <v>84</v>
      </c>
      <c r="G22" s="56" t="s">
        <v>128</v>
      </c>
      <c r="H22" s="35" t="s">
        <v>24</v>
      </c>
      <c r="I22" s="76" t="s">
        <v>26</v>
      </c>
      <c r="J22" s="76" t="s">
        <v>102</v>
      </c>
      <c r="K22" s="76" t="s">
        <v>132</v>
      </c>
      <c r="L22" s="44">
        <v>30201</v>
      </c>
      <c r="M22" s="49">
        <v>159000</v>
      </c>
      <c r="N22" s="39">
        <v>27</v>
      </c>
      <c r="O22" s="45">
        <v>30100</v>
      </c>
      <c r="P22" s="1"/>
      <c r="Q22" s="82"/>
      <c r="R22" s="39">
        <f t="shared" ref="R22" si="8">N22+Q22</f>
        <v>27</v>
      </c>
    </row>
    <row r="23" spans="1:18" ht="17.25" customHeight="1" x14ac:dyDescent="0.2">
      <c r="A23" s="11"/>
      <c r="B23" s="79" t="s">
        <v>157</v>
      </c>
      <c r="C23" s="79">
        <v>1</v>
      </c>
      <c r="D23" s="41">
        <v>100</v>
      </c>
      <c r="E23" s="41">
        <v>113</v>
      </c>
      <c r="F23" s="36" t="s">
        <v>84</v>
      </c>
      <c r="G23" s="56" t="s">
        <v>158</v>
      </c>
      <c r="H23" s="35" t="s">
        <v>24</v>
      </c>
      <c r="I23" s="79" t="s">
        <v>26</v>
      </c>
      <c r="J23" s="79" t="s">
        <v>102</v>
      </c>
      <c r="K23" s="79" t="s">
        <v>159</v>
      </c>
      <c r="L23" s="44">
        <v>30201</v>
      </c>
      <c r="M23" s="49">
        <v>159000</v>
      </c>
      <c r="N23" s="39">
        <v>42.8</v>
      </c>
      <c r="O23" s="45">
        <v>30100</v>
      </c>
      <c r="P23" s="1"/>
      <c r="Q23" s="82"/>
      <c r="R23" s="39">
        <f t="shared" ref="R23" si="9">N23+Q23</f>
        <v>42.8</v>
      </c>
    </row>
    <row r="24" spans="1:18" ht="16.5" customHeight="1" x14ac:dyDescent="0.2">
      <c r="A24" s="11"/>
      <c r="B24" s="27" t="s">
        <v>101</v>
      </c>
      <c r="C24" s="103"/>
      <c r="D24" s="103"/>
      <c r="E24" s="103"/>
      <c r="F24" s="104"/>
      <c r="G24" s="28" t="s">
        <v>90</v>
      </c>
      <c r="H24" s="27" t="s">
        <v>24</v>
      </c>
      <c r="I24" s="27">
        <v>11</v>
      </c>
      <c r="J24" s="27" t="s">
        <v>125</v>
      </c>
      <c r="K24" s="29" t="s">
        <v>125</v>
      </c>
      <c r="L24" s="30"/>
      <c r="M24" s="31">
        <v>6600000</v>
      </c>
      <c r="N24" s="32">
        <f>N25</f>
        <v>50</v>
      </c>
      <c r="O24" s="32">
        <f t="shared" ref="O24:Q24" si="10">O25</f>
        <v>30100</v>
      </c>
      <c r="P24" s="32">
        <f t="shared" si="10"/>
        <v>0</v>
      </c>
      <c r="Q24" s="81">
        <f t="shared" si="10"/>
        <v>0</v>
      </c>
      <c r="R24" s="32">
        <f t="shared" si="3"/>
        <v>50</v>
      </c>
    </row>
    <row r="25" spans="1:18" ht="16.5" customHeight="1" x14ac:dyDescent="0.2">
      <c r="A25" s="11"/>
      <c r="B25" s="33" t="s">
        <v>99</v>
      </c>
      <c r="C25" s="95"/>
      <c r="D25" s="95"/>
      <c r="E25" s="95"/>
      <c r="F25" s="96"/>
      <c r="G25" s="34" t="s">
        <v>89</v>
      </c>
      <c r="H25" s="35" t="s">
        <v>24</v>
      </c>
      <c r="I25" s="33">
        <v>11</v>
      </c>
      <c r="J25" s="33" t="s">
        <v>88</v>
      </c>
      <c r="K25" s="36" t="s">
        <v>125</v>
      </c>
      <c r="L25" s="37"/>
      <c r="M25" s="38">
        <v>6600000</v>
      </c>
      <c r="N25" s="39">
        <f>N26</f>
        <v>50</v>
      </c>
      <c r="O25" s="39">
        <f t="shared" ref="O25:Q25" si="11">O26</f>
        <v>30100</v>
      </c>
      <c r="P25" s="39">
        <f t="shared" si="11"/>
        <v>0</v>
      </c>
      <c r="Q25" s="82">
        <f t="shared" si="11"/>
        <v>0</v>
      </c>
      <c r="R25" s="39">
        <f t="shared" si="3"/>
        <v>50</v>
      </c>
    </row>
    <row r="26" spans="1:18" ht="16.5" customHeight="1" x14ac:dyDescent="0.2">
      <c r="A26" s="11"/>
      <c r="B26" s="43" t="s">
        <v>98</v>
      </c>
      <c r="C26" s="43">
        <v>1</v>
      </c>
      <c r="D26" s="50">
        <v>100</v>
      </c>
      <c r="E26" s="50">
        <v>111</v>
      </c>
      <c r="F26" s="51" t="s">
        <v>88</v>
      </c>
      <c r="G26" s="52" t="s">
        <v>87</v>
      </c>
      <c r="H26" s="35" t="s">
        <v>24</v>
      </c>
      <c r="I26" s="43">
        <v>11</v>
      </c>
      <c r="J26" s="33" t="s">
        <v>88</v>
      </c>
      <c r="K26" s="51">
        <v>870</v>
      </c>
      <c r="L26" s="44">
        <v>30201</v>
      </c>
      <c r="M26" s="38">
        <v>6600000</v>
      </c>
      <c r="N26" s="39">
        <v>50</v>
      </c>
      <c r="O26" s="45">
        <v>30100</v>
      </c>
      <c r="P26" s="1"/>
      <c r="Q26" s="78"/>
      <c r="R26" s="39">
        <f t="shared" si="3"/>
        <v>50</v>
      </c>
    </row>
    <row r="27" spans="1:18" ht="16.5" customHeight="1" x14ac:dyDescent="0.2">
      <c r="A27" s="11"/>
      <c r="B27" s="27" t="s">
        <v>95</v>
      </c>
      <c r="C27" s="103"/>
      <c r="D27" s="103"/>
      <c r="E27" s="103"/>
      <c r="F27" s="104"/>
      <c r="G27" s="28" t="s">
        <v>86</v>
      </c>
      <c r="H27" s="27" t="s">
        <v>24</v>
      </c>
      <c r="I27" s="27">
        <v>13</v>
      </c>
      <c r="J27" s="27" t="s">
        <v>125</v>
      </c>
      <c r="K27" s="29" t="s">
        <v>125</v>
      </c>
      <c r="L27" s="30"/>
      <c r="M27" s="31">
        <v>238938551.38000003</v>
      </c>
      <c r="N27" s="32">
        <f>N28+N30+N32</f>
        <v>9119.1901699999999</v>
      </c>
      <c r="O27" s="32">
        <f t="shared" ref="O27:R27" si="12">O28+O30+O32</f>
        <v>240800</v>
      </c>
      <c r="P27" s="32">
        <f t="shared" si="12"/>
        <v>0</v>
      </c>
      <c r="Q27" s="81">
        <f t="shared" si="12"/>
        <v>362.60834999999997</v>
      </c>
      <c r="R27" s="32">
        <f t="shared" si="12"/>
        <v>9481.7985199999985</v>
      </c>
    </row>
    <row r="28" spans="1:18" ht="16.5" customHeight="1" x14ac:dyDescent="0.2">
      <c r="A28" s="11"/>
      <c r="B28" s="33" t="s">
        <v>94</v>
      </c>
      <c r="C28" s="95"/>
      <c r="D28" s="95"/>
      <c r="E28" s="95"/>
      <c r="F28" s="96"/>
      <c r="G28" s="34" t="s">
        <v>28</v>
      </c>
      <c r="H28" s="35" t="s">
        <v>24</v>
      </c>
      <c r="I28" s="33">
        <v>13</v>
      </c>
      <c r="J28" s="33" t="s">
        <v>29</v>
      </c>
      <c r="K28" s="36" t="s">
        <v>125</v>
      </c>
      <c r="L28" s="37"/>
      <c r="M28" s="38">
        <v>600000</v>
      </c>
      <c r="N28" s="39">
        <f>N29</f>
        <v>115</v>
      </c>
      <c r="O28" s="39">
        <f t="shared" ref="O28:Q28" si="13">O29</f>
        <v>30100</v>
      </c>
      <c r="P28" s="39">
        <f t="shared" si="13"/>
        <v>0</v>
      </c>
      <c r="Q28" s="82">
        <f t="shared" si="13"/>
        <v>0</v>
      </c>
      <c r="R28" s="39">
        <f t="shared" si="3"/>
        <v>115</v>
      </c>
    </row>
    <row r="29" spans="1:18" ht="29.25" customHeight="1" x14ac:dyDescent="0.2">
      <c r="A29" s="11"/>
      <c r="B29" s="40" t="s">
        <v>93</v>
      </c>
      <c r="C29" s="40">
        <v>1</v>
      </c>
      <c r="D29" s="41">
        <v>100</v>
      </c>
      <c r="E29" s="41">
        <v>113</v>
      </c>
      <c r="F29" s="36" t="s">
        <v>85</v>
      </c>
      <c r="G29" s="42" t="s">
        <v>130</v>
      </c>
      <c r="H29" s="35" t="s">
        <v>24</v>
      </c>
      <c r="I29" s="43">
        <v>13</v>
      </c>
      <c r="J29" s="43" t="s">
        <v>29</v>
      </c>
      <c r="K29" s="43" t="s">
        <v>27</v>
      </c>
      <c r="L29" s="44">
        <v>30201</v>
      </c>
      <c r="M29" s="38">
        <v>600000</v>
      </c>
      <c r="N29" s="39">
        <v>115</v>
      </c>
      <c r="O29" s="45">
        <v>30100</v>
      </c>
      <c r="P29" s="1"/>
      <c r="Q29" s="78"/>
      <c r="R29" s="39">
        <f t="shared" si="3"/>
        <v>115</v>
      </c>
    </row>
    <row r="30" spans="1:18" ht="28.5" customHeight="1" x14ac:dyDescent="0.2">
      <c r="A30" s="11"/>
      <c r="B30" s="40" t="s">
        <v>92</v>
      </c>
      <c r="C30" s="95"/>
      <c r="D30" s="95"/>
      <c r="E30" s="95"/>
      <c r="F30" s="95"/>
      <c r="G30" s="42" t="s">
        <v>30</v>
      </c>
      <c r="H30" s="35" t="s">
        <v>24</v>
      </c>
      <c r="I30" s="40">
        <v>13</v>
      </c>
      <c r="J30" s="40" t="s">
        <v>31</v>
      </c>
      <c r="K30" s="40" t="s">
        <v>125</v>
      </c>
      <c r="L30" s="44"/>
      <c r="M30" s="49">
        <v>159000</v>
      </c>
      <c r="N30" s="39">
        <f>N31</f>
        <v>70</v>
      </c>
      <c r="O30" s="39">
        <f t="shared" ref="O30:Q30" si="14">O31</f>
        <v>30100</v>
      </c>
      <c r="P30" s="39">
        <f t="shared" si="14"/>
        <v>0</v>
      </c>
      <c r="Q30" s="82">
        <f t="shared" si="14"/>
        <v>0</v>
      </c>
      <c r="R30" s="39">
        <f t="shared" si="3"/>
        <v>70</v>
      </c>
    </row>
    <row r="31" spans="1:18" ht="30" customHeight="1" x14ac:dyDescent="0.2">
      <c r="A31" s="11"/>
      <c r="B31" s="40" t="s">
        <v>91</v>
      </c>
      <c r="C31" s="40">
        <v>1</v>
      </c>
      <c r="D31" s="41">
        <v>100</v>
      </c>
      <c r="E31" s="41">
        <v>113</v>
      </c>
      <c r="F31" s="36" t="s">
        <v>84</v>
      </c>
      <c r="G31" s="42" t="s">
        <v>30</v>
      </c>
      <c r="H31" s="35" t="s">
        <v>24</v>
      </c>
      <c r="I31" s="40">
        <v>13</v>
      </c>
      <c r="J31" s="40" t="s">
        <v>31</v>
      </c>
      <c r="K31" s="40" t="s">
        <v>32</v>
      </c>
      <c r="L31" s="44">
        <v>30201</v>
      </c>
      <c r="M31" s="49">
        <v>159000</v>
      </c>
      <c r="N31" s="39">
        <v>70</v>
      </c>
      <c r="O31" s="45">
        <v>30100</v>
      </c>
      <c r="P31" s="1"/>
      <c r="Q31" s="78"/>
      <c r="R31" s="39">
        <f t="shared" si="3"/>
        <v>70</v>
      </c>
    </row>
    <row r="32" spans="1:18" ht="19.5" customHeight="1" x14ac:dyDescent="0.2">
      <c r="A32" s="11"/>
      <c r="B32" s="40" t="s">
        <v>147</v>
      </c>
      <c r="C32" s="40">
        <v>1</v>
      </c>
      <c r="D32" s="41">
        <v>100</v>
      </c>
      <c r="E32" s="41">
        <v>113</v>
      </c>
      <c r="F32" s="36" t="s">
        <v>83</v>
      </c>
      <c r="G32" s="42" t="s">
        <v>33</v>
      </c>
      <c r="H32" s="35" t="s">
        <v>24</v>
      </c>
      <c r="I32" s="40">
        <v>13</v>
      </c>
      <c r="J32" s="40" t="s">
        <v>34</v>
      </c>
      <c r="K32" s="40"/>
      <c r="L32" s="44">
        <v>30201</v>
      </c>
      <c r="M32" s="49">
        <v>45408036.649999999</v>
      </c>
      <c r="N32" s="39">
        <f>SUM(N33:N38)</f>
        <v>8934.1901699999999</v>
      </c>
      <c r="O32" s="39">
        <f t="shared" ref="O32:R32" si="15">SUM(O33:O38)</f>
        <v>180600</v>
      </c>
      <c r="P32" s="39">
        <f t="shared" si="15"/>
        <v>0</v>
      </c>
      <c r="Q32" s="39">
        <f t="shared" si="15"/>
        <v>362.60834999999997</v>
      </c>
      <c r="R32" s="39">
        <f t="shared" si="15"/>
        <v>9296.7985199999985</v>
      </c>
    </row>
    <row r="33" spans="1:18" ht="29.25" customHeight="1" x14ac:dyDescent="0.2">
      <c r="A33" s="11"/>
      <c r="B33" s="40" t="s">
        <v>148</v>
      </c>
      <c r="C33" s="40">
        <v>1</v>
      </c>
      <c r="D33" s="41">
        <v>100</v>
      </c>
      <c r="E33" s="41">
        <v>113</v>
      </c>
      <c r="F33" s="36" t="s">
        <v>83</v>
      </c>
      <c r="G33" s="42" t="s">
        <v>1</v>
      </c>
      <c r="H33" s="35" t="s">
        <v>24</v>
      </c>
      <c r="I33" s="40">
        <v>13</v>
      </c>
      <c r="J33" s="40" t="s">
        <v>34</v>
      </c>
      <c r="K33" s="40" t="s">
        <v>36</v>
      </c>
      <c r="L33" s="44">
        <v>30201</v>
      </c>
      <c r="M33" s="49">
        <v>45408036.649999999</v>
      </c>
      <c r="N33" s="39">
        <v>6144.6294399999997</v>
      </c>
      <c r="O33" s="45">
        <v>30100</v>
      </c>
      <c r="P33" s="1"/>
      <c r="Q33" s="82"/>
      <c r="R33" s="39">
        <f t="shared" si="3"/>
        <v>6144.6294399999997</v>
      </c>
    </row>
    <row r="34" spans="1:18" ht="29.25" customHeight="1" x14ac:dyDescent="0.2">
      <c r="A34" s="11"/>
      <c r="B34" s="40" t="s">
        <v>149</v>
      </c>
      <c r="C34" s="40">
        <v>1</v>
      </c>
      <c r="D34" s="41">
        <v>100</v>
      </c>
      <c r="E34" s="41">
        <v>113</v>
      </c>
      <c r="F34" s="36" t="s">
        <v>83</v>
      </c>
      <c r="G34" s="42" t="s">
        <v>0</v>
      </c>
      <c r="H34" s="35" t="s">
        <v>24</v>
      </c>
      <c r="I34" s="40">
        <v>13</v>
      </c>
      <c r="J34" s="40" t="s">
        <v>34</v>
      </c>
      <c r="K34" s="40">
        <v>112</v>
      </c>
      <c r="L34" s="44">
        <v>30201</v>
      </c>
      <c r="M34" s="49">
        <v>1575000</v>
      </c>
      <c r="N34" s="39">
        <v>25.599460000000001</v>
      </c>
      <c r="O34" s="45">
        <v>30100</v>
      </c>
      <c r="P34" s="1"/>
      <c r="Q34" s="82"/>
      <c r="R34" s="39">
        <f t="shared" si="3"/>
        <v>25.599460000000001</v>
      </c>
    </row>
    <row r="35" spans="1:18" ht="29.25" customHeight="1" x14ac:dyDescent="0.2">
      <c r="A35" s="11"/>
      <c r="B35" s="77" t="s">
        <v>150</v>
      </c>
      <c r="C35" s="77">
        <v>1</v>
      </c>
      <c r="D35" s="41">
        <v>100</v>
      </c>
      <c r="E35" s="41">
        <v>113</v>
      </c>
      <c r="F35" s="36" t="s">
        <v>83</v>
      </c>
      <c r="G35" s="42" t="s">
        <v>127</v>
      </c>
      <c r="H35" s="35" t="s">
        <v>24</v>
      </c>
      <c r="I35" s="77">
        <v>13</v>
      </c>
      <c r="J35" s="77" t="s">
        <v>34</v>
      </c>
      <c r="K35" s="77" t="s">
        <v>156</v>
      </c>
      <c r="L35" s="44">
        <v>30201</v>
      </c>
      <c r="M35" s="49">
        <v>9353337.2699999996</v>
      </c>
      <c r="N35" s="39">
        <v>6.6079699999999999</v>
      </c>
      <c r="O35" s="45">
        <v>30100</v>
      </c>
      <c r="P35" s="1"/>
      <c r="Q35" s="82"/>
      <c r="R35" s="39">
        <f t="shared" ref="R35" si="16">N35+Q35</f>
        <v>6.6079699999999999</v>
      </c>
    </row>
    <row r="36" spans="1:18" ht="29.25" customHeight="1" x14ac:dyDescent="0.2">
      <c r="A36" s="11"/>
      <c r="B36" s="40" t="s">
        <v>150</v>
      </c>
      <c r="C36" s="40">
        <v>1</v>
      </c>
      <c r="D36" s="41">
        <v>100</v>
      </c>
      <c r="E36" s="41">
        <v>113</v>
      </c>
      <c r="F36" s="36" t="s">
        <v>83</v>
      </c>
      <c r="G36" s="42" t="s">
        <v>127</v>
      </c>
      <c r="H36" s="35" t="s">
        <v>24</v>
      </c>
      <c r="I36" s="40">
        <v>13</v>
      </c>
      <c r="J36" s="40" t="s">
        <v>34</v>
      </c>
      <c r="K36" s="40">
        <v>244</v>
      </c>
      <c r="L36" s="44">
        <v>30201</v>
      </c>
      <c r="M36" s="49">
        <v>9353337.2699999996</v>
      </c>
      <c r="N36" s="39">
        <v>2738.5588400000001</v>
      </c>
      <c r="O36" s="45">
        <v>30100</v>
      </c>
      <c r="P36" s="1"/>
      <c r="Q36" s="82">
        <v>362.60834999999997</v>
      </c>
      <c r="R36" s="39">
        <f t="shared" si="3"/>
        <v>3101.1671900000001</v>
      </c>
    </row>
    <row r="37" spans="1:18" ht="16.5" customHeight="1" x14ac:dyDescent="0.2">
      <c r="A37" s="11"/>
      <c r="B37" s="53" t="s">
        <v>153</v>
      </c>
      <c r="C37" s="53">
        <v>1</v>
      </c>
      <c r="D37" s="54">
        <v>100</v>
      </c>
      <c r="E37" s="54">
        <v>113</v>
      </c>
      <c r="F37" s="55" t="s">
        <v>83</v>
      </c>
      <c r="G37" s="56" t="s">
        <v>128</v>
      </c>
      <c r="H37" s="35" t="s">
        <v>24</v>
      </c>
      <c r="I37" s="53">
        <v>13</v>
      </c>
      <c r="J37" s="53" t="s">
        <v>34</v>
      </c>
      <c r="K37" s="53">
        <v>852</v>
      </c>
      <c r="L37" s="57">
        <v>30201</v>
      </c>
      <c r="M37" s="58">
        <v>500000</v>
      </c>
      <c r="N37" s="59">
        <v>7.2944599999999999</v>
      </c>
      <c r="O37" s="45">
        <v>30100</v>
      </c>
      <c r="P37" s="1"/>
      <c r="Q37" s="90"/>
      <c r="R37" s="39">
        <f t="shared" si="3"/>
        <v>7.2944599999999999</v>
      </c>
    </row>
    <row r="38" spans="1:18" ht="16.5" customHeight="1" x14ac:dyDescent="0.2">
      <c r="A38" s="11"/>
      <c r="B38" s="53" t="s">
        <v>160</v>
      </c>
      <c r="C38" s="53">
        <v>1</v>
      </c>
      <c r="D38" s="54">
        <v>100</v>
      </c>
      <c r="E38" s="54">
        <v>113</v>
      </c>
      <c r="F38" s="55" t="s">
        <v>83</v>
      </c>
      <c r="G38" s="56" t="s">
        <v>158</v>
      </c>
      <c r="H38" s="35" t="s">
        <v>24</v>
      </c>
      <c r="I38" s="53">
        <v>13</v>
      </c>
      <c r="J38" s="53" t="s">
        <v>34</v>
      </c>
      <c r="K38" s="53" t="s">
        <v>159</v>
      </c>
      <c r="L38" s="57">
        <v>30201</v>
      </c>
      <c r="M38" s="58">
        <v>500000</v>
      </c>
      <c r="N38" s="59">
        <v>11.5</v>
      </c>
      <c r="O38" s="45">
        <v>30100</v>
      </c>
      <c r="P38" s="1"/>
      <c r="Q38" s="90"/>
      <c r="R38" s="39">
        <f t="shared" ref="R38" si="17">N38+Q38</f>
        <v>11.5</v>
      </c>
    </row>
    <row r="39" spans="1:18" ht="16.5" customHeight="1" x14ac:dyDescent="0.25">
      <c r="A39" s="11"/>
      <c r="B39" s="20" t="s">
        <v>82</v>
      </c>
      <c r="C39" s="108"/>
      <c r="D39" s="108"/>
      <c r="E39" s="108"/>
      <c r="F39" s="109"/>
      <c r="G39" s="22" t="s">
        <v>81</v>
      </c>
      <c r="H39" s="20" t="s">
        <v>25</v>
      </c>
      <c r="I39" s="20" t="s">
        <v>125</v>
      </c>
      <c r="J39" s="20" t="s">
        <v>125</v>
      </c>
      <c r="K39" s="23" t="s">
        <v>125</v>
      </c>
      <c r="L39" s="24"/>
      <c r="M39" s="25">
        <v>5916200</v>
      </c>
      <c r="N39" s="26">
        <f>N40</f>
        <v>81</v>
      </c>
      <c r="O39" s="26">
        <f t="shared" ref="O39:R40" si="18">O40</f>
        <v>30100</v>
      </c>
      <c r="P39" s="26">
        <f t="shared" si="18"/>
        <v>0</v>
      </c>
      <c r="Q39" s="80">
        <f t="shared" si="18"/>
        <v>0</v>
      </c>
      <c r="R39" s="26">
        <f>N39+Q39</f>
        <v>81</v>
      </c>
    </row>
    <row r="40" spans="1:18" ht="16.5" customHeight="1" x14ac:dyDescent="0.2">
      <c r="A40" s="11"/>
      <c r="B40" s="27" t="s">
        <v>80</v>
      </c>
      <c r="C40" s="103"/>
      <c r="D40" s="103"/>
      <c r="E40" s="103"/>
      <c r="F40" s="104"/>
      <c r="G40" s="28" t="s">
        <v>79</v>
      </c>
      <c r="H40" s="27" t="s">
        <v>25</v>
      </c>
      <c r="I40" s="27" t="s">
        <v>37</v>
      </c>
      <c r="J40" s="27" t="s">
        <v>125</v>
      </c>
      <c r="K40" s="29" t="s">
        <v>125</v>
      </c>
      <c r="L40" s="30"/>
      <c r="M40" s="31">
        <v>5916200</v>
      </c>
      <c r="N40" s="32">
        <f>N41</f>
        <v>81</v>
      </c>
      <c r="O40" s="32">
        <f t="shared" si="18"/>
        <v>30100</v>
      </c>
      <c r="P40" s="32">
        <f t="shared" si="18"/>
        <v>0</v>
      </c>
      <c r="Q40" s="32">
        <f t="shared" si="18"/>
        <v>0</v>
      </c>
      <c r="R40" s="32">
        <f t="shared" si="18"/>
        <v>81</v>
      </c>
    </row>
    <row r="41" spans="1:18" ht="30.75" customHeight="1" x14ac:dyDescent="0.2">
      <c r="A41" s="11"/>
      <c r="B41" s="33" t="s">
        <v>78</v>
      </c>
      <c r="C41" s="95"/>
      <c r="D41" s="95"/>
      <c r="E41" s="95"/>
      <c r="F41" s="96"/>
      <c r="G41" s="34" t="s">
        <v>38</v>
      </c>
      <c r="H41" s="35" t="s">
        <v>25</v>
      </c>
      <c r="I41" s="35" t="s">
        <v>37</v>
      </c>
      <c r="J41" s="33" t="s">
        <v>76</v>
      </c>
      <c r="K41" s="36" t="s">
        <v>125</v>
      </c>
      <c r="L41" s="37"/>
      <c r="M41" s="38">
        <v>5916200</v>
      </c>
      <c r="N41" s="39">
        <f>N42</f>
        <v>81</v>
      </c>
      <c r="O41" s="39">
        <f t="shared" ref="O41:Q41" si="19">O42</f>
        <v>30100</v>
      </c>
      <c r="P41" s="39">
        <f t="shared" si="19"/>
        <v>0</v>
      </c>
      <c r="Q41" s="82">
        <f t="shared" si="19"/>
        <v>0</v>
      </c>
      <c r="R41" s="39">
        <f t="shared" ref="R41:R42" si="20">N41+Q41</f>
        <v>81</v>
      </c>
    </row>
    <row r="42" spans="1:18" ht="16.5" customHeight="1" x14ac:dyDescent="0.2">
      <c r="A42" s="11"/>
      <c r="B42" s="43" t="s">
        <v>77</v>
      </c>
      <c r="C42" s="43">
        <v>1</v>
      </c>
      <c r="D42" s="50">
        <v>200</v>
      </c>
      <c r="E42" s="50">
        <v>203</v>
      </c>
      <c r="F42" s="51" t="s">
        <v>76</v>
      </c>
      <c r="G42" s="52" t="s">
        <v>71</v>
      </c>
      <c r="H42" s="35" t="s">
        <v>25</v>
      </c>
      <c r="I42" s="35" t="s">
        <v>37</v>
      </c>
      <c r="J42" s="43" t="s">
        <v>76</v>
      </c>
      <c r="K42" s="51" t="s">
        <v>35</v>
      </c>
      <c r="L42" s="44">
        <v>10204</v>
      </c>
      <c r="M42" s="38">
        <v>5916200</v>
      </c>
      <c r="N42" s="39">
        <v>81</v>
      </c>
      <c r="O42" s="45">
        <v>30100</v>
      </c>
      <c r="P42" s="1"/>
      <c r="Q42" s="78"/>
      <c r="R42" s="39">
        <f t="shared" si="20"/>
        <v>81</v>
      </c>
    </row>
    <row r="43" spans="1:18" ht="31.5" customHeight="1" x14ac:dyDescent="0.25">
      <c r="A43" s="11"/>
      <c r="B43" s="60" t="s">
        <v>75</v>
      </c>
      <c r="C43" s="111"/>
      <c r="D43" s="111"/>
      <c r="E43" s="111"/>
      <c r="F43" s="111"/>
      <c r="G43" s="61" t="s">
        <v>74</v>
      </c>
      <c r="H43" s="60" t="s">
        <v>37</v>
      </c>
      <c r="I43" s="60" t="s">
        <v>125</v>
      </c>
      <c r="J43" s="60" t="s">
        <v>125</v>
      </c>
      <c r="K43" s="62" t="s">
        <v>125</v>
      </c>
      <c r="L43" s="63"/>
      <c r="M43" s="64">
        <v>42382724.579999998</v>
      </c>
      <c r="N43" s="26">
        <f>N44+N46</f>
        <v>25</v>
      </c>
      <c r="O43" s="26">
        <f t="shared" ref="O43:R43" si="21">O44+O46</f>
        <v>60200</v>
      </c>
      <c r="P43" s="26">
        <f t="shared" si="21"/>
        <v>0</v>
      </c>
      <c r="Q43" s="80">
        <f t="shared" si="21"/>
        <v>0</v>
      </c>
      <c r="R43" s="26">
        <f t="shared" si="21"/>
        <v>25</v>
      </c>
    </row>
    <row r="44" spans="1:18" ht="29.25" customHeight="1" x14ac:dyDescent="0.2">
      <c r="A44" s="11"/>
      <c r="B44" s="46" t="s">
        <v>73</v>
      </c>
      <c r="C44" s="100"/>
      <c r="D44" s="100"/>
      <c r="E44" s="100"/>
      <c r="F44" s="100"/>
      <c r="G44" s="47" t="s">
        <v>70</v>
      </c>
      <c r="H44" s="46" t="s">
        <v>37</v>
      </c>
      <c r="I44" s="46" t="s">
        <v>39</v>
      </c>
      <c r="J44" s="46" t="s">
        <v>125</v>
      </c>
      <c r="K44" s="65" t="s">
        <v>125</v>
      </c>
      <c r="L44" s="66"/>
      <c r="M44" s="67">
        <v>16437024.58</v>
      </c>
      <c r="N44" s="32">
        <f>N45</f>
        <v>20</v>
      </c>
      <c r="O44" s="32">
        <f t="shared" ref="O44:Q46" si="22">O45</f>
        <v>30100</v>
      </c>
      <c r="P44" s="32">
        <f t="shared" si="22"/>
        <v>0</v>
      </c>
      <c r="Q44" s="81">
        <f t="shared" si="22"/>
        <v>0</v>
      </c>
      <c r="R44" s="32">
        <f t="shared" ref="R44:R49" si="23">N44+Q44</f>
        <v>20</v>
      </c>
    </row>
    <row r="45" spans="1:18" ht="29.25" customHeight="1" x14ac:dyDescent="0.2">
      <c r="A45" s="11"/>
      <c r="B45" s="40" t="s">
        <v>72</v>
      </c>
      <c r="C45" s="40">
        <v>1</v>
      </c>
      <c r="D45" s="41">
        <v>300</v>
      </c>
      <c r="E45" s="41">
        <v>309</v>
      </c>
      <c r="F45" s="36" t="s">
        <v>69</v>
      </c>
      <c r="G45" s="42" t="s">
        <v>127</v>
      </c>
      <c r="H45" s="40" t="s">
        <v>37</v>
      </c>
      <c r="I45" s="40" t="s">
        <v>39</v>
      </c>
      <c r="J45" s="40" t="s">
        <v>40</v>
      </c>
      <c r="K45" s="40">
        <v>244</v>
      </c>
      <c r="L45" s="44">
        <v>30201</v>
      </c>
      <c r="M45" s="49">
        <v>600000</v>
      </c>
      <c r="N45" s="39">
        <v>20</v>
      </c>
      <c r="O45" s="45">
        <v>30100</v>
      </c>
      <c r="P45" s="1"/>
      <c r="Q45" s="78"/>
      <c r="R45" s="39">
        <f t="shared" si="23"/>
        <v>20</v>
      </c>
    </row>
    <row r="46" spans="1:18" ht="29.25" customHeight="1" x14ac:dyDescent="0.2">
      <c r="A46" s="11"/>
      <c r="B46" s="75" t="s">
        <v>141</v>
      </c>
      <c r="C46" s="100"/>
      <c r="D46" s="100"/>
      <c r="E46" s="100"/>
      <c r="F46" s="100"/>
      <c r="G46" s="47" t="s">
        <v>145</v>
      </c>
      <c r="H46" s="75" t="s">
        <v>37</v>
      </c>
      <c r="I46" s="75" t="s">
        <v>143</v>
      </c>
      <c r="J46" s="75" t="s">
        <v>125</v>
      </c>
      <c r="K46" s="65" t="s">
        <v>125</v>
      </c>
      <c r="L46" s="66"/>
      <c r="M46" s="67">
        <v>16437024.58</v>
      </c>
      <c r="N46" s="32">
        <f>N47</f>
        <v>5</v>
      </c>
      <c r="O46" s="32">
        <f t="shared" si="22"/>
        <v>30100</v>
      </c>
      <c r="P46" s="32">
        <f t="shared" si="22"/>
        <v>0</v>
      </c>
      <c r="Q46" s="81">
        <f t="shared" si="22"/>
        <v>0</v>
      </c>
      <c r="R46" s="32">
        <f t="shared" si="23"/>
        <v>5</v>
      </c>
    </row>
    <row r="47" spans="1:18" ht="73.5" customHeight="1" x14ac:dyDescent="0.2">
      <c r="A47" s="11"/>
      <c r="B47" s="74" t="s">
        <v>142</v>
      </c>
      <c r="C47" s="74">
        <v>1</v>
      </c>
      <c r="D47" s="41">
        <v>300</v>
      </c>
      <c r="E47" s="41">
        <v>309</v>
      </c>
      <c r="F47" s="36" t="s">
        <v>69</v>
      </c>
      <c r="G47" s="42" t="s">
        <v>146</v>
      </c>
      <c r="H47" s="74" t="s">
        <v>37</v>
      </c>
      <c r="I47" s="74" t="s">
        <v>143</v>
      </c>
      <c r="J47" s="74" t="s">
        <v>144</v>
      </c>
      <c r="K47" s="74">
        <v>244</v>
      </c>
      <c r="L47" s="44">
        <v>30201</v>
      </c>
      <c r="M47" s="49">
        <v>600000</v>
      </c>
      <c r="N47" s="39">
        <v>5</v>
      </c>
      <c r="O47" s="45">
        <v>30100</v>
      </c>
      <c r="P47" s="1"/>
      <c r="Q47" s="78"/>
      <c r="R47" s="39">
        <f t="shared" si="23"/>
        <v>5</v>
      </c>
    </row>
    <row r="48" spans="1:18" ht="16.5" customHeight="1" x14ac:dyDescent="0.25">
      <c r="A48" s="11"/>
      <c r="B48" s="60" t="s">
        <v>68</v>
      </c>
      <c r="C48" s="111"/>
      <c r="D48" s="111"/>
      <c r="E48" s="111"/>
      <c r="F48" s="111"/>
      <c r="G48" s="61" t="s">
        <v>67</v>
      </c>
      <c r="H48" s="60" t="s">
        <v>26</v>
      </c>
      <c r="I48" s="60" t="s">
        <v>125</v>
      </c>
      <c r="J48" s="60" t="s">
        <v>125</v>
      </c>
      <c r="K48" s="62" t="s">
        <v>125</v>
      </c>
      <c r="L48" s="63"/>
      <c r="M48" s="64">
        <v>239515854.03999999</v>
      </c>
      <c r="N48" s="26">
        <f>N49+N53</f>
        <v>1752</v>
      </c>
      <c r="O48" s="26">
        <f t="shared" ref="O48:Q48" si="24">O49+O53</f>
        <v>90300</v>
      </c>
      <c r="P48" s="26">
        <f t="shared" si="24"/>
        <v>0</v>
      </c>
      <c r="Q48" s="80">
        <f t="shared" si="24"/>
        <v>0</v>
      </c>
      <c r="R48" s="26">
        <f t="shared" si="23"/>
        <v>1752</v>
      </c>
    </row>
    <row r="49" spans="1:18" ht="16.5" customHeight="1" x14ac:dyDescent="0.2">
      <c r="A49" s="11"/>
      <c r="B49" s="46" t="s">
        <v>66</v>
      </c>
      <c r="C49" s="100"/>
      <c r="D49" s="100"/>
      <c r="E49" s="100"/>
      <c r="F49" s="100"/>
      <c r="G49" s="47" t="s">
        <v>60</v>
      </c>
      <c r="H49" s="46" t="s">
        <v>26</v>
      </c>
      <c r="I49" s="46" t="s">
        <v>39</v>
      </c>
      <c r="J49" s="46" t="s">
        <v>125</v>
      </c>
      <c r="K49" s="65" t="s">
        <v>125</v>
      </c>
      <c r="L49" s="66"/>
      <c r="M49" s="67">
        <v>58257800</v>
      </c>
      <c r="N49" s="32">
        <f>SUM(N50:N52)</f>
        <v>1050</v>
      </c>
      <c r="O49" s="32">
        <f t="shared" ref="O49:Q49" si="25">SUM(O50:O52)</f>
        <v>60200</v>
      </c>
      <c r="P49" s="32">
        <f t="shared" si="25"/>
        <v>0</v>
      </c>
      <c r="Q49" s="81">
        <f t="shared" si="25"/>
        <v>0</v>
      </c>
      <c r="R49" s="32">
        <f t="shared" si="23"/>
        <v>1050</v>
      </c>
    </row>
    <row r="50" spans="1:18" ht="103.5" customHeight="1" x14ac:dyDescent="0.2">
      <c r="A50" s="11"/>
      <c r="B50" s="40" t="s">
        <v>65</v>
      </c>
      <c r="C50" s="40">
        <v>1</v>
      </c>
      <c r="D50" s="41">
        <v>400</v>
      </c>
      <c r="E50" s="41">
        <v>409</v>
      </c>
      <c r="F50" s="36" t="s">
        <v>59</v>
      </c>
      <c r="G50" s="68" t="s">
        <v>41</v>
      </c>
      <c r="H50" s="40" t="s">
        <v>26</v>
      </c>
      <c r="I50" s="40" t="s">
        <v>39</v>
      </c>
      <c r="J50" s="40" t="s">
        <v>59</v>
      </c>
      <c r="K50" s="40">
        <v>244</v>
      </c>
      <c r="L50" s="44">
        <v>20141</v>
      </c>
      <c r="M50" s="49">
        <v>1870000</v>
      </c>
      <c r="N50" s="39">
        <v>8</v>
      </c>
      <c r="O50" s="45">
        <v>30100</v>
      </c>
      <c r="P50" s="1"/>
      <c r="Q50" s="78"/>
      <c r="R50" s="39">
        <f t="shared" ref="R50:R54" si="26">N50+Q50</f>
        <v>8</v>
      </c>
    </row>
    <row r="51" spans="1:18" ht="90" customHeight="1" x14ac:dyDescent="0.2">
      <c r="A51" s="11"/>
      <c r="B51" s="40" t="s">
        <v>64</v>
      </c>
      <c r="C51" s="40">
        <v>1</v>
      </c>
      <c r="D51" s="41">
        <v>400</v>
      </c>
      <c r="E51" s="41">
        <v>409</v>
      </c>
      <c r="F51" s="36" t="s">
        <v>59</v>
      </c>
      <c r="G51" s="68" t="s">
        <v>22</v>
      </c>
      <c r="H51" s="40" t="s">
        <v>26</v>
      </c>
      <c r="I51" s="40" t="s">
        <v>39</v>
      </c>
      <c r="J51" s="40" t="s">
        <v>21</v>
      </c>
      <c r="K51" s="40" t="s">
        <v>27</v>
      </c>
      <c r="L51" s="44">
        <v>20141</v>
      </c>
      <c r="M51" s="49">
        <v>4790000</v>
      </c>
      <c r="N51" s="39">
        <v>142</v>
      </c>
      <c r="O51" s="45">
        <v>30100</v>
      </c>
      <c r="P51" s="1"/>
      <c r="Q51" s="78"/>
      <c r="R51" s="39">
        <f t="shared" si="26"/>
        <v>142</v>
      </c>
    </row>
    <row r="52" spans="1:18" ht="19.5" customHeight="1" x14ac:dyDescent="0.2">
      <c r="A52" s="11"/>
      <c r="B52" s="40" t="s">
        <v>63</v>
      </c>
      <c r="C52" s="95"/>
      <c r="D52" s="95"/>
      <c r="E52" s="95"/>
      <c r="F52" s="95"/>
      <c r="G52" s="42" t="s">
        <v>43</v>
      </c>
      <c r="H52" s="40" t="s">
        <v>26</v>
      </c>
      <c r="I52" s="40" t="s">
        <v>39</v>
      </c>
      <c r="J52" s="40" t="s">
        <v>42</v>
      </c>
      <c r="K52" s="40" t="s">
        <v>27</v>
      </c>
      <c r="L52" s="44"/>
      <c r="M52" s="49">
        <v>7000000</v>
      </c>
      <c r="N52" s="39">
        <v>900</v>
      </c>
      <c r="O52" s="45"/>
      <c r="P52" s="1"/>
      <c r="Q52" s="78"/>
      <c r="R52" s="39">
        <f t="shared" si="26"/>
        <v>900</v>
      </c>
    </row>
    <row r="53" spans="1:18" ht="16.5" customHeight="1" x14ac:dyDescent="0.2">
      <c r="A53" s="11"/>
      <c r="B53" s="46" t="s">
        <v>62</v>
      </c>
      <c r="C53" s="100"/>
      <c r="D53" s="100"/>
      <c r="E53" s="100"/>
      <c r="F53" s="100"/>
      <c r="G53" s="47" t="s">
        <v>20</v>
      </c>
      <c r="H53" s="46" t="s">
        <v>26</v>
      </c>
      <c r="I53" s="46">
        <v>10</v>
      </c>
      <c r="J53" s="46" t="s">
        <v>125</v>
      </c>
      <c r="K53" s="65" t="s">
        <v>125</v>
      </c>
      <c r="L53" s="66"/>
      <c r="M53" s="67">
        <v>31357048.620000001</v>
      </c>
      <c r="N53" s="32">
        <f>SUM(N54:N54)</f>
        <v>702</v>
      </c>
      <c r="O53" s="32">
        <f t="shared" ref="O53:Q53" si="27">SUM(O54:O54)</f>
        <v>30100</v>
      </c>
      <c r="P53" s="32">
        <f t="shared" si="27"/>
        <v>0</v>
      </c>
      <c r="Q53" s="81">
        <f t="shared" si="27"/>
        <v>0</v>
      </c>
      <c r="R53" s="32">
        <f t="shared" si="26"/>
        <v>702</v>
      </c>
    </row>
    <row r="54" spans="1:18" ht="29.25" customHeight="1" x14ac:dyDescent="0.2">
      <c r="A54" s="11"/>
      <c r="B54" s="40" t="s">
        <v>61</v>
      </c>
      <c r="C54" s="40">
        <v>1</v>
      </c>
      <c r="D54" s="41">
        <v>400</v>
      </c>
      <c r="E54" s="41">
        <v>410</v>
      </c>
      <c r="F54" s="36" t="s">
        <v>19</v>
      </c>
      <c r="G54" s="42" t="s">
        <v>129</v>
      </c>
      <c r="H54" s="40" t="s">
        <v>26</v>
      </c>
      <c r="I54" s="40">
        <v>10</v>
      </c>
      <c r="J54" s="40" t="s">
        <v>44</v>
      </c>
      <c r="K54" s="40">
        <v>242</v>
      </c>
      <c r="L54" s="44">
        <v>30201</v>
      </c>
      <c r="M54" s="49">
        <v>6558000</v>
      </c>
      <c r="N54" s="39">
        <v>702</v>
      </c>
      <c r="O54" s="45">
        <v>30100</v>
      </c>
      <c r="P54" s="1"/>
      <c r="Q54" s="78"/>
      <c r="R54" s="39">
        <f t="shared" si="26"/>
        <v>702</v>
      </c>
    </row>
    <row r="55" spans="1:18" ht="16.5" customHeight="1" x14ac:dyDescent="0.25">
      <c r="A55" s="11"/>
      <c r="B55" s="60" t="s">
        <v>18</v>
      </c>
      <c r="C55" s="111"/>
      <c r="D55" s="111"/>
      <c r="E55" s="111"/>
      <c r="F55" s="111"/>
      <c r="G55" s="61" t="s">
        <v>17</v>
      </c>
      <c r="H55" s="60" t="s">
        <v>45</v>
      </c>
      <c r="I55" s="60" t="s">
        <v>125</v>
      </c>
      <c r="J55" s="60" t="s">
        <v>125</v>
      </c>
      <c r="K55" s="62" t="s">
        <v>125</v>
      </c>
      <c r="L55" s="63"/>
      <c r="M55" s="64">
        <v>76518257</v>
      </c>
      <c r="N55" s="26">
        <f>N56+N60</f>
        <v>3996.3064800000002</v>
      </c>
      <c r="O55" s="26">
        <f>O56+O60</f>
        <v>120400</v>
      </c>
      <c r="P55" s="26">
        <f>P56+P60</f>
        <v>0</v>
      </c>
      <c r="Q55" s="80">
        <f>Q56+Q60</f>
        <v>1055.2</v>
      </c>
      <c r="R55" s="26">
        <f>N55+Q55</f>
        <v>5051.50648</v>
      </c>
    </row>
    <row r="56" spans="1:18" ht="16.5" customHeight="1" x14ac:dyDescent="0.2">
      <c r="A56" s="11"/>
      <c r="B56" s="46" t="s">
        <v>16</v>
      </c>
      <c r="C56" s="100"/>
      <c r="D56" s="100"/>
      <c r="E56" s="100"/>
      <c r="F56" s="100"/>
      <c r="G56" s="47" t="s">
        <v>15</v>
      </c>
      <c r="H56" s="46" t="s">
        <v>45</v>
      </c>
      <c r="I56" s="46" t="s">
        <v>24</v>
      </c>
      <c r="J56" s="46" t="s">
        <v>125</v>
      </c>
      <c r="K56" s="65" t="s">
        <v>125</v>
      </c>
      <c r="L56" s="66"/>
      <c r="M56" s="67">
        <v>24407666.670000002</v>
      </c>
      <c r="N56" s="32">
        <f>SUM(N57:N59)</f>
        <v>1604</v>
      </c>
      <c r="O56" s="32">
        <f t="shared" ref="O56:R56" si="28">SUM(O57:O59)</f>
        <v>0</v>
      </c>
      <c r="P56" s="32">
        <f t="shared" si="28"/>
        <v>0</v>
      </c>
      <c r="Q56" s="32">
        <f t="shared" si="28"/>
        <v>800</v>
      </c>
      <c r="R56" s="32">
        <f t="shared" si="28"/>
        <v>2404</v>
      </c>
    </row>
    <row r="57" spans="1:18" ht="57.75" customHeight="1" x14ac:dyDescent="0.2">
      <c r="A57" s="11"/>
      <c r="B57" s="84" t="s">
        <v>14</v>
      </c>
      <c r="C57" s="84"/>
      <c r="D57" s="84"/>
      <c r="E57" s="84"/>
      <c r="F57" s="84"/>
      <c r="G57" s="42" t="s">
        <v>162</v>
      </c>
      <c r="H57" s="84" t="s">
        <v>45</v>
      </c>
      <c r="I57" s="84" t="s">
        <v>24</v>
      </c>
      <c r="J57" s="84" t="s">
        <v>10</v>
      </c>
      <c r="K57" s="84" t="s">
        <v>27</v>
      </c>
      <c r="L57" s="44"/>
      <c r="M57" s="49">
        <v>2440766.67</v>
      </c>
      <c r="N57" s="39">
        <v>1001</v>
      </c>
      <c r="O57" s="45"/>
      <c r="P57" s="1"/>
      <c r="Q57" s="78"/>
      <c r="R57" s="39">
        <f t="shared" ref="R57:R58" si="29">N57+Q57</f>
        <v>1001</v>
      </c>
    </row>
    <row r="58" spans="1:18" ht="30.75" customHeight="1" x14ac:dyDescent="0.2">
      <c r="A58" s="11"/>
      <c r="B58" s="91" t="s">
        <v>161</v>
      </c>
      <c r="C58" s="91"/>
      <c r="D58" s="91"/>
      <c r="E58" s="91"/>
      <c r="F58" s="91"/>
      <c r="G58" s="42" t="s">
        <v>127</v>
      </c>
      <c r="H58" s="91" t="s">
        <v>45</v>
      </c>
      <c r="I58" s="91" t="s">
        <v>24</v>
      </c>
      <c r="J58" s="91" t="s">
        <v>178</v>
      </c>
      <c r="K58" s="91" t="s">
        <v>27</v>
      </c>
      <c r="L58" s="44"/>
      <c r="M58" s="49">
        <v>2440766.67</v>
      </c>
      <c r="N58" s="39">
        <v>0</v>
      </c>
      <c r="O58" s="45"/>
      <c r="P58" s="1"/>
      <c r="Q58" s="78">
        <v>800</v>
      </c>
      <c r="R58" s="39">
        <f t="shared" si="29"/>
        <v>800</v>
      </c>
    </row>
    <row r="59" spans="1:18" ht="30.75" customHeight="1" x14ac:dyDescent="0.2">
      <c r="A59" s="11"/>
      <c r="B59" s="40" t="s">
        <v>177</v>
      </c>
      <c r="C59" s="40"/>
      <c r="D59" s="40"/>
      <c r="E59" s="40"/>
      <c r="F59" s="40"/>
      <c r="G59" s="42" t="s">
        <v>127</v>
      </c>
      <c r="H59" s="40" t="s">
        <v>45</v>
      </c>
      <c r="I59" s="40" t="s">
        <v>24</v>
      </c>
      <c r="J59" s="40" t="s">
        <v>47</v>
      </c>
      <c r="K59" s="40" t="s">
        <v>27</v>
      </c>
      <c r="L59" s="44"/>
      <c r="M59" s="49">
        <v>2440766.67</v>
      </c>
      <c r="N59" s="39">
        <v>603</v>
      </c>
      <c r="O59" s="45"/>
      <c r="P59" s="1"/>
      <c r="Q59" s="78"/>
      <c r="R59" s="39">
        <f t="shared" ref="R59:R66" si="30">N59+Q59</f>
        <v>603</v>
      </c>
    </row>
    <row r="60" spans="1:18" ht="16.5" customHeight="1" x14ac:dyDescent="0.2">
      <c r="A60" s="11"/>
      <c r="B60" s="46" t="s">
        <v>13</v>
      </c>
      <c r="C60" s="46">
        <v>1</v>
      </c>
      <c r="D60" s="69">
        <v>500</v>
      </c>
      <c r="E60" s="69">
        <v>501</v>
      </c>
      <c r="F60" s="65" t="s">
        <v>10</v>
      </c>
      <c r="G60" s="47" t="s">
        <v>46</v>
      </c>
      <c r="H60" s="46" t="s">
        <v>45</v>
      </c>
      <c r="I60" s="46" t="s">
        <v>37</v>
      </c>
      <c r="J60" s="46"/>
      <c r="K60" s="46"/>
      <c r="L60" s="66">
        <v>20141</v>
      </c>
      <c r="M60" s="67">
        <v>2440766.67</v>
      </c>
      <c r="N60" s="32">
        <f>N61+N63+N65+N67</f>
        <v>2392.3064800000002</v>
      </c>
      <c r="O60" s="32">
        <f t="shared" ref="O60:R60" si="31">O61+O63+O65+O67</f>
        <v>120400</v>
      </c>
      <c r="P60" s="32">
        <f t="shared" si="31"/>
        <v>0</v>
      </c>
      <c r="Q60" s="32">
        <f t="shared" si="31"/>
        <v>255.2</v>
      </c>
      <c r="R60" s="32">
        <f t="shared" si="31"/>
        <v>2647.50648</v>
      </c>
    </row>
    <row r="61" spans="1:18" ht="18" customHeight="1" x14ac:dyDescent="0.2">
      <c r="A61" s="11"/>
      <c r="B61" s="40" t="s">
        <v>12</v>
      </c>
      <c r="C61" s="40">
        <v>1</v>
      </c>
      <c r="D61" s="41">
        <v>500</v>
      </c>
      <c r="E61" s="41">
        <v>502</v>
      </c>
      <c r="F61" s="36" t="s">
        <v>5</v>
      </c>
      <c r="G61" s="42" t="s">
        <v>48</v>
      </c>
      <c r="H61" s="40" t="s">
        <v>45</v>
      </c>
      <c r="I61" s="40" t="s">
        <v>37</v>
      </c>
      <c r="J61" s="40" t="s">
        <v>49</v>
      </c>
      <c r="K61" s="36"/>
      <c r="L61" s="44">
        <v>20124</v>
      </c>
      <c r="M61" s="49">
        <v>2749700</v>
      </c>
      <c r="N61" s="39">
        <f>N62</f>
        <v>540</v>
      </c>
      <c r="O61" s="39">
        <f t="shared" ref="O61:Q61" si="32">O62</f>
        <v>30100</v>
      </c>
      <c r="P61" s="39">
        <f t="shared" si="32"/>
        <v>0</v>
      </c>
      <c r="Q61" s="82">
        <f t="shared" si="32"/>
        <v>0</v>
      </c>
      <c r="R61" s="39">
        <f t="shared" si="30"/>
        <v>540</v>
      </c>
    </row>
    <row r="62" spans="1:18" ht="29.25" customHeight="1" x14ac:dyDescent="0.2">
      <c r="A62" s="11"/>
      <c r="B62" s="40" t="s">
        <v>11</v>
      </c>
      <c r="C62" s="40">
        <v>1</v>
      </c>
      <c r="D62" s="41">
        <v>500</v>
      </c>
      <c r="E62" s="41">
        <v>502</v>
      </c>
      <c r="F62" s="36" t="s">
        <v>5</v>
      </c>
      <c r="G62" s="42" t="s">
        <v>127</v>
      </c>
      <c r="H62" s="40" t="s">
        <v>45</v>
      </c>
      <c r="I62" s="40" t="s">
        <v>37</v>
      </c>
      <c r="J62" s="40" t="s">
        <v>49</v>
      </c>
      <c r="K62" s="40">
        <v>244</v>
      </c>
      <c r="L62" s="44">
        <v>20124</v>
      </c>
      <c r="M62" s="49">
        <v>2749700</v>
      </c>
      <c r="N62" s="39">
        <v>540</v>
      </c>
      <c r="O62" s="45">
        <v>30100</v>
      </c>
      <c r="P62" s="1"/>
      <c r="Q62" s="78"/>
      <c r="R62" s="39">
        <f t="shared" si="30"/>
        <v>540</v>
      </c>
    </row>
    <row r="63" spans="1:18" ht="18" customHeight="1" x14ac:dyDescent="0.2">
      <c r="A63" s="11"/>
      <c r="B63" s="40" t="s">
        <v>9</v>
      </c>
      <c r="C63" s="95"/>
      <c r="D63" s="95"/>
      <c r="E63" s="95"/>
      <c r="F63" s="95"/>
      <c r="G63" s="42" t="s">
        <v>50</v>
      </c>
      <c r="H63" s="40" t="s">
        <v>45</v>
      </c>
      <c r="I63" s="40" t="s">
        <v>37</v>
      </c>
      <c r="J63" s="40" t="s">
        <v>51</v>
      </c>
      <c r="K63" s="40" t="s">
        <v>125</v>
      </c>
      <c r="L63" s="44"/>
      <c r="M63" s="49">
        <v>30000</v>
      </c>
      <c r="N63" s="39">
        <f>N64</f>
        <v>200</v>
      </c>
      <c r="O63" s="39">
        <f t="shared" ref="O63:Q63" si="33">O64</f>
        <v>30100</v>
      </c>
      <c r="P63" s="39">
        <f t="shared" si="33"/>
        <v>0</v>
      </c>
      <c r="Q63" s="82">
        <f t="shared" si="33"/>
        <v>0</v>
      </c>
      <c r="R63" s="39">
        <f t="shared" si="30"/>
        <v>200</v>
      </c>
    </row>
    <row r="64" spans="1:18" ht="29.25" customHeight="1" x14ac:dyDescent="0.2">
      <c r="A64" s="11"/>
      <c r="B64" s="40" t="s">
        <v>8</v>
      </c>
      <c r="C64" s="40">
        <v>1</v>
      </c>
      <c r="D64" s="41">
        <v>500</v>
      </c>
      <c r="E64" s="41">
        <v>502</v>
      </c>
      <c r="F64" s="36" t="s">
        <v>4</v>
      </c>
      <c r="G64" s="42" t="s">
        <v>127</v>
      </c>
      <c r="H64" s="40" t="s">
        <v>45</v>
      </c>
      <c r="I64" s="40" t="s">
        <v>37</v>
      </c>
      <c r="J64" s="40" t="s">
        <v>51</v>
      </c>
      <c r="K64" s="40">
        <v>244</v>
      </c>
      <c r="L64" s="44">
        <v>30201</v>
      </c>
      <c r="M64" s="49">
        <v>30000</v>
      </c>
      <c r="N64" s="39">
        <v>200</v>
      </c>
      <c r="O64" s="45">
        <v>30100</v>
      </c>
      <c r="P64" s="1"/>
      <c r="Q64" s="83"/>
      <c r="R64" s="39">
        <f t="shared" si="30"/>
        <v>200</v>
      </c>
    </row>
    <row r="65" spans="1:18" ht="18" customHeight="1" x14ac:dyDescent="0.2">
      <c r="A65" s="11"/>
      <c r="B65" s="92" t="s">
        <v>7</v>
      </c>
      <c r="C65" s="95"/>
      <c r="D65" s="95"/>
      <c r="E65" s="95"/>
      <c r="F65" s="95"/>
      <c r="G65" s="42" t="s">
        <v>52</v>
      </c>
      <c r="H65" s="40" t="s">
        <v>45</v>
      </c>
      <c r="I65" s="40" t="s">
        <v>37</v>
      </c>
      <c r="J65" s="40" t="s">
        <v>53</v>
      </c>
      <c r="K65" s="40" t="s">
        <v>125</v>
      </c>
      <c r="L65" s="44"/>
      <c r="M65" s="49">
        <v>30000</v>
      </c>
      <c r="N65" s="39">
        <f>N66</f>
        <v>1652.30648</v>
      </c>
      <c r="O65" s="39">
        <f t="shared" ref="O65:Q65" si="34">O66</f>
        <v>30100</v>
      </c>
      <c r="P65" s="39">
        <f t="shared" si="34"/>
        <v>0</v>
      </c>
      <c r="Q65" s="82">
        <f t="shared" si="34"/>
        <v>0</v>
      </c>
      <c r="R65" s="39">
        <f t="shared" si="30"/>
        <v>1652.30648</v>
      </c>
    </row>
    <row r="66" spans="1:18" ht="29.25" customHeight="1" x14ac:dyDescent="0.2">
      <c r="A66" s="11"/>
      <c r="B66" s="92" t="s">
        <v>6</v>
      </c>
      <c r="C66" s="92">
        <v>1</v>
      </c>
      <c r="D66" s="41">
        <v>500</v>
      </c>
      <c r="E66" s="41">
        <v>502</v>
      </c>
      <c r="F66" s="36" t="s">
        <v>4</v>
      </c>
      <c r="G66" s="42" t="s">
        <v>127</v>
      </c>
      <c r="H66" s="40" t="s">
        <v>45</v>
      </c>
      <c r="I66" s="40" t="s">
        <v>37</v>
      </c>
      <c r="J66" s="40" t="s">
        <v>53</v>
      </c>
      <c r="K66" s="40">
        <v>244</v>
      </c>
      <c r="L66" s="44">
        <v>30201</v>
      </c>
      <c r="M66" s="49">
        <v>30000</v>
      </c>
      <c r="N66" s="39">
        <v>1652.30648</v>
      </c>
      <c r="O66" s="45">
        <v>30100</v>
      </c>
      <c r="P66" s="1"/>
      <c r="Q66" s="78"/>
      <c r="R66" s="39">
        <f t="shared" si="30"/>
        <v>1652.30648</v>
      </c>
    </row>
    <row r="67" spans="1:18" ht="60.75" customHeight="1" x14ac:dyDescent="0.2">
      <c r="A67" s="11"/>
      <c r="B67" s="92" t="s">
        <v>180</v>
      </c>
      <c r="C67" s="92">
        <v>1</v>
      </c>
      <c r="D67" s="41">
        <v>500</v>
      </c>
      <c r="E67" s="41">
        <v>502</v>
      </c>
      <c r="F67" s="36" t="s">
        <v>4</v>
      </c>
      <c r="G67" s="42" t="s">
        <v>182</v>
      </c>
      <c r="H67" s="92" t="s">
        <v>45</v>
      </c>
      <c r="I67" s="92" t="s">
        <v>37</v>
      </c>
      <c r="J67" s="94" t="s">
        <v>183</v>
      </c>
      <c r="K67" s="92"/>
      <c r="L67" s="44">
        <v>30201</v>
      </c>
      <c r="M67" s="49">
        <v>30000</v>
      </c>
      <c r="N67" s="39">
        <f>N68</f>
        <v>0</v>
      </c>
      <c r="O67" s="39">
        <f t="shared" ref="O67:R67" si="35">O68</f>
        <v>30100</v>
      </c>
      <c r="P67" s="39">
        <f t="shared" si="35"/>
        <v>0</v>
      </c>
      <c r="Q67" s="39">
        <f t="shared" si="35"/>
        <v>255.2</v>
      </c>
      <c r="R67" s="39">
        <f t="shared" si="35"/>
        <v>255.2</v>
      </c>
    </row>
    <row r="68" spans="1:18" ht="29.25" customHeight="1" x14ac:dyDescent="0.2">
      <c r="A68" s="11"/>
      <c r="B68" s="92" t="s">
        <v>181</v>
      </c>
      <c r="C68" s="92">
        <v>1</v>
      </c>
      <c r="D68" s="41">
        <v>500</v>
      </c>
      <c r="E68" s="41">
        <v>502</v>
      </c>
      <c r="F68" s="36" t="s">
        <v>4</v>
      </c>
      <c r="G68" s="42" t="s">
        <v>127</v>
      </c>
      <c r="H68" s="92" t="s">
        <v>45</v>
      </c>
      <c r="I68" s="92" t="s">
        <v>37</v>
      </c>
      <c r="J68" s="92" t="s">
        <v>183</v>
      </c>
      <c r="K68" s="92">
        <v>244</v>
      </c>
      <c r="L68" s="44">
        <v>30201</v>
      </c>
      <c r="M68" s="49">
        <v>30000</v>
      </c>
      <c r="N68" s="39">
        <v>0</v>
      </c>
      <c r="O68" s="45">
        <v>30100</v>
      </c>
      <c r="P68" s="1"/>
      <c r="Q68" s="78">
        <v>255.2</v>
      </c>
      <c r="R68" s="39">
        <f t="shared" ref="R68" si="36">N68+Q68</f>
        <v>255.2</v>
      </c>
    </row>
    <row r="69" spans="1:18" ht="16.5" customHeight="1" x14ac:dyDescent="0.25">
      <c r="A69" s="11"/>
      <c r="B69" s="93" t="s">
        <v>163</v>
      </c>
      <c r="C69" s="111"/>
      <c r="D69" s="111"/>
      <c r="E69" s="111"/>
      <c r="F69" s="111"/>
      <c r="G69" s="61" t="s">
        <v>165</v>
      </c>
      <c r="H69" s="87" t="s">
        <v>164</v>
      </c>
      <c r="I69" s="87" t="s">
        <v>125</v>
      </c>
      <c r="J69" s="87" t="s">
        <v>125</v>
      </c>
      <c r="K69" s="62" t="s">
        <v>125</v>
      </c>
      <c r="L69" s="63"/>
      <c r="M69" s="64">
        <v>76518257</v>
      </c>
      <c r="N69" s="26">
        <f>N70</f>
        <v>39.75</v>
      </c>
      <c r="O69" s="26">
        <f t="shared" ref="O69:R69" si="37">O70</f>
        <v>0</v>
      </c>
      <c r="P69" s="26">
        <f t="shared" si="37"/>
        <v>0</v>
      </c>
      <c r="Q69" s="26">
        <f t="shared" si="37"/>
        <v>0</v>
      </c>
      <c r="R69" s="26">
        <f t="shared" si="37"/>
        <v>39.75</v>
      </c>
    </row>
    <row r="70" spans="1:18" ht="16.5" customHeight="1" x14ac:dyDescent="0.2">
      <c r="A70" s="11"/>
      <c r="B70" s="86" t="s">
        <v>3</v>
      </c>
      <c r="C70" s="86">
        <v>1</v>
      </c>
      <c r="D70" s="69">
        <v>500</v>
      </c>
      <c r="E70" s="69">
        <v>501</v>
      </c>
      <c r="F70" s="65" t="s">
        <v>10</v>
      </c>
      <c r="G70" s="47" t="s">
        <v>168</v>
      </c>
      <c r="H70" s="86" t="s">
        <v>164</v>
      </c>
      <c r="I70" s="86" t="s">
        <v>164</v>
      </c>
      <c r="J70" s="86"/>
      <c r="K70" s="86"/>
      <c r="L70" s="66">
        <v>20141</v>
      </c>
      <c r="M70" s="67">
        <v>2440766.67</v>
      </c>
      <c r="N70" s="32">
        <f>N71</f>
        <v>39.75</v>
      </c>
      <c r="O70" s="32">
        <f t="shared" ref="O70:R71" si="38">O71</f>
        <v>0</v>
      </c>
      <c r="P70" s="32">
        <f t="shared" si="38"/>
        <v>0</v>
      </c>
      <c r="Q70" s="32">
        <f t="shared" si="38"/>
        <v>0</v>
      </c>
      <c r="R70" s="32">
        <f t="shared" si="38"/>
        <v>39.75</v>
      </c>
    </row>
    <row r="71" spans="1:18" ht="18" customHeight="1" x14ac:dyDescent="0.2">
      <c r="A71" s="11"/>
      <c r="B71" s="85" t="s">
        <v>2</v>
      </c>
      <c r="C71" s="85">
        <v>1</v>
      </c>
      <c r="D71" s="41">
        <v>500</v>
      </c>
      <c r="E71" s="41">
        <v>502</v>
      </c>
      <c r="F71" s="36" t="s">
        <v>5</v>
      </c>
      <c r="G71" s="42" t="s">
        <v>169</v>
      </c>
      <c r="H71" s="85" t="s">
        <v>164</v>
      </c>
      <c r="I71" s="85" t="s">
        <v>164</v>
      </c>
      <c r="J71" s="85" t="s">
        <v>170</v>
      </c>
      <c r="K71" s="36"/>
      <c r="L71" s="44">
        <v>20124</v>
      </c>
      <c r="M71" s="49">
        <v>2749700</v>
      </c>
      <c r="N71" s="39">
        <f>N72</f>
        <v>39.75</v>
      </c>
      <c r="O71" s="39">
        <f t="shared" si="38"/>
        <v>0</v>
      </c>
      <c r="P71" s="39">
        <f t="shared" si="38"/>
        <v>0</v>
      </c>
      <c r="Q71" s="39">
        <f t="shared" si="38"/>
        <v>0</v>
      </c>
      <c r="R71" s="39">
        <f t="shared" si="38"/>
        <v>39.75</v>
      </c>
    </row>
    <row r="72" spans="1:18" ht="27.75" customHeight="1" x14ac:dyDescent="0.2">
      <c r="A72" s="11"/>
      <c r="B72" s="88" t="s">
        <v>171</v>
      </c>
      <c r="C72" s="88">
        <v>1</v>
      </c>
      <c r="D72" s="41">
        <v>500</v>
      </c>
      <c r="E72" s="41">
        <v>502</v>
      </c>
      <c r="F72" s="36" t="s">
        <v>5</v>
      </c>
      <c r="G72" s="42" t="s">
        <v>127</v>
      </c>
      <c r="H72" s="88" t="s">
        <v>164</v>
      </c>
      <c r="I72" s="88" t="s">
        <v>164</v>
      </c>
      <c r="J72" s="88" t="s">
        <v>170</v>
      </c>
      <c r="K72" s="88" t="s">
        <v>27</v>
      </c>
      <c r="L72" s="44">
        <v>20124</v>
      </c>
      <c r="M72" s="49">
        <v>2749700</v>
      </c>
      <c r="N72" s="39">
        <v>39.75</v>
      </c>
      <c r="O72" s="39"/>
      <c r="P72" s="39"/>
      <c r="Q72" s="82"/>
      <c r="R72" s="39">
        <f>N72+Q72</f>
        <v>39.75</v>
      </c>
    </row>
    <row r="73" spans="1:18" ht="49.5" customHeight="1" x14ac:dyDescent="0.25">
      <c r="A73" s="11"/>
      <c r="B73" s="20" t="s">
        <v>54</v>
      </c>
      <c r="C73" s="108"/>
      <c r="D73" s="108"/>
      <c r="E73" s="108"/>
      <c r="F73" s="109"/>
      <c r="G73" s="22" t="s">
        <v>126</v>
      </c>
      <c r="H73" s="20">
        <v>14</v>
      </c>
      <c r="I73" s="20" t="s">
        <v>125</v>
      </c>
      <c r="J73" s="20" t="s">
        <v>125</v>
      </c>
      <c r="K73" s="23" t="s">
        <v>125</v>
      </c>
      <c r="L73" s="24"/>
      <c r="M73" s="25">
        <v>246386200</v>
      </c>
      <c r="N73" s="26">
        <f>N74</f>
        <v>15751.084269999999</v>
      </c>
      <c r="O73" s="26">
        <f t="shared" ref="O73:Q73" si="39">O74</f>
        <v>0</v>
      </c>
      <c r="P73" s="26">
        <f t="shared" si="39"/>
        <v>0</v>
      </c>
      <c r="Q73" s="80">
        <f t="shared" si="39"/>
        <v>0</v>
      </c>
      <c r="R73" s="26">
        <f>N73+Q73</f>
        <v>15751.084269999999</v>
      </c>
    </row>
    <row r="74" spans="1:18" ht="18.75" customHeight="1" x14ac:dyDescent="0.2">
      <c r="A74" s="11"/>
      <c r="B74" s="27" t="s">
        <v>166</v>
      </c>
      <c r="C74" s="103"/>
      <c r="D74" s="103"/>
      <c r="E74" s="103"/>
      <c r="F74" s="104"/>
      <c r="G74" s="28" t="s">
        <v>55</v>
      </c>
      <c r="H74" s="27">
        <v>14</v>
      </c>
      <c r="I74" s="27" t="s">
        <v>37</v>
      </c>
      <c r="J74" s="27" t="s">
        <v>125</v>
      </c>
      <c r="K74" s="29" t="s">
        <v>125</v>
      </c>
      <c r="L74" s="30"/>
      <c r="M74" s="31">
        <v>245586200</v>
      </c>
      <c r="N74" s="32">
        <f>N75</f>
        <v>15751.084269999999</v>
      </c>
      <c r="O74" s="32">
        <f t="shared" ref="O74:R75" si="40">O75</f>
        <v>0</v>
      </c>
      <c r="P74" s="32">
        <f t="shared" si="40"/>
        <v>0</v>
      </c>
      <c r="Q74" s="81">
        <f t="shared" si="40"/>
        <v>0</v>
      </c>
      <c r="R74" s="32">
        <f>N74+Q74</f>
        <v>15751.084269999999</v>
      </c>
    </row>
    <row r="75" spans="1:18" ht="61.5" customHeight="1" x14ac:dyDescent="0.2">
      <c r="A75" s="11"/>
      <c r="B75" s="33" t="s">
        <v>167</v>
      </c>
      <c r="C75" s="95"/>
      <c r="D75" s="95"/>
      <c r="E75" s="95"/>
      <c r="F75" s="96"/>
      <c r="G75" s="34" t="s">
        <v>56</v>
      </c>
      <c r="H75" s="33">
        <v>14</v>
      </c>
      <c r="I75" s="33" t="s">
        <v>37</v>
      </c>
      <c r="J75" s="33" t="s">
        <v>57</v>
      </c>
      <c r="K75" s="40"/>
      <c r="L75" s="37"/>
      <c r="M75" s="38">
        <v>156000000</v>
      </c>
      <c r="N75" s="39">
        <f>N76</f>
        <v>15751.084269999999</v>
      </c>
      <c r="O75" s="39">
        <f t="shared" si="40"/>
        <v>0</v>
      </c>
      <c r="P75" s="39">
        <f t="shared" si="40"/>
        <v>0</v>
      </c>
      <c r="Q75" s="39">
        <f t="shared" si="40"/>
        <v>0</v>
      </c>
      <c r="R75" s="39">
        <f t="shared" si="40"/>
        <v>15751.084269999999</v>
      </c>
    </row>
    <row r="76" spans="1:18" ht="18.75" customHeight="1" x14ac:dyDescent="0.2">
      <c r="A76" s="11"/>
      <c r="B76" s="89" t="s">
        <v>172</v>
      </c>
      <c r="C76" s="95"/>
      <c r="D76" s="95"/>
      <c r="E76" s="95"/>
      <c r="F76" s="96"/>
      <c r="G76" s="34" t="s">
        <v>173</v>
      </c>
      <c r="H76" s="89">
        <v>14</v>
      </c>
      <c r="I76" s="89" t="s">
        <v>37</v>
      </c>
      <c r="J76" s="89" t="s">
        <v>57</v>
      </c>
      <c r="K76" s="88" t="s">
        <v>58</v>
      </c>
      <c r="L76" s="37"/>
      <c r="M76" s="38">
        <v>156000000</v>
      </c>
      <c r="N76" s="39">
        <v>15751.084269999999</v>
      </c>
      <c r="O76" s="45"/>
      <c r="P76" s="1"/>
      <c r="Q76" s="78"/>
      <c r="R76" s="39">
        <f>N76+Q76</f>
        <v>15751.084269999999</v>
      </c>
    </row>
    <row r="77" spans="1:18" ht="35.25" customHeight="1" x14ac:dyDescent="0.25">
      <c r="B77" s="70"/>
      <c r="C77" s="70"/>
      <c r="D77" s="70"/>
      <c r="E77" s="70"/>
      <c r="F77" s="70"/>
      <c r="G77" s="71" t="s">
        <v>133</v>
      </c>
      <c r="H77" s="72"/>
      <c r="I77" s="72"/>
      <c r="J77" s="72"/>
      <c r="K77" s="72"/>
      <c r="L77" s="72"/>
      <c r="M77" s="72"/>
      <c r="N77" s="73">
        <f>N11+N39+N43+N48+N55+N69+N73</f>
        <v>38084.630919999996</v>
      </c>
      <c r="O77" s="73">
        <f>O11+O39+O43+O48+O55+O69+O73</f>
        <v>782708</v>
      </c>
      <c r="P77" s="73">
        <f>P11+P39+P43+P48+P55+P69+P73</f>
        <v>0</v>
      </c>
      <c r="Q77" s="73">
        <f>Q11+Q39+Q43+Q48+Q55+Q69+Q73</f>
        <v>1417.80835</v>
      </c>
      <c r="R77" s="73">
        <f>R11+R39+R43+R48+R55+R69+R73</f>
        <v>39502.439270000003</v>
      </c>
    </row>
  </sheetData>
  <mergeCells count="41">
    <mergeCell ref="C75:F75"/>
    <mergeCell ref="C74:F74"/>
    <mergeCell ref="C65:F65"/>
    <mergeCell ref="C41:F41"/>
    <mergeCell ref="C53:F53"/>
    <mergeCell ref="C43:F43"/>
    <mergeCell ref="C48:F48"/>
    <mergeCell ref="C55:F55"/>
    <mergeCell ref="C73:F73"/>
    <mergeCell ref="C56:F56"/>
    <mergeCell ref="C63:F63"/>
    <mergeCell ref="C49:F49"/>
    <mergeCell ref="C46:F46"/>
    <mergeCell ref="C69:F69"/>
    <mergeCell ref="B8:B9"/>
    <mergeCell ref="C39:F39"/>
    <mergeCell ref="C30:F30"/>
    <mergeCell ref="C12:F12"/>
    <mergeCell ref="C15:F15"/>
    <mergeCell ref="C13:F13"/>
    <mergeCell ref="C18:F18"/>
    <mergeCell ref="F8:F9"/>
    <mergeCell ref="C16:F16"/>
    <mergeCell ref="C8:C9"/>
    <mergeCell ref="C28:F28"/>
    <mergeCell ref="C76:F76"/>
    <mergeCell ref="Q8:Q9"/>
    <mergeCell ref="B6:R6"/>
    <mergeCell ref="C52:F52"/>
    <mergeCell ref="C44:F44"/>
    <mergeCell ref="G8:G9"/>
    <mergeCell ref="H8:H9"/>
    <mergeCell ref="I8:I9"/>
    <mergeCell ref="K8:K9"/>
    <mergeCell ref="J8:J9"/>
    <mergeCell ref="C25:F25"/>
    <mergeCell ref="C24:F24"/>
    <mergeCell ref="C27:F27"/>
    <mergeCell ref="N8:N9"/>
    <mergeCell ref="R8:R9"/>
    <mergeCell ref="C40:F40"/>
  </mergeCells>
  <phoneticPr fontId="0" type="noConversion"/>
  <pageMargins left="0.39370078740157483" right="0.39370078740157483" top="0.78740157480314965" bottom="0.78740157480314965" header="0" footer="0"/>
  <pageSetup paperSize="9" scale="57" fitToHeight="0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2015-11-26T04:07:47Z</cp:lastPrinted>
  <dcterms:created xsi:type="dcterms:W3CDTF">2014-11-07T07:56:37Z</dcterms:created>
  <dcterms:modified xsi:type="dcterms:W3CDTF">2015-11-26T04:07:49Z</dcterms:modified>
</cp:coreProperties>
</file>